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заголовочная" sheetId="1" r:id="rId1"/>
    <sheet name="цели, виды деятельности" sheetId="2" r:id="rId2"/>
    <sheet name="услуги" sheetId="3" r:id="rId3"/>
    <sheet name="балансовая" sheetId="4" r:id="rId4"/>
    <sheet name="фин. состояние" sheetId="5" r:id="rId5"/>
    <sheet name="поступления и выплаты2019 (3)" sheetId="6" r:id="rId6"/>
    <sheet name="поступления и выплаты2020" sheetId="7" r:id="rId7"/>
    <sheet name="поступления и выплаты2021" sheetId="8" r:id="rId8"/>
    <sheet name="закупка ТРУ" sheetId="9" r:id="rId9"/>
    <sheet name="временное" sheetId="10" r:id="rId10"/>
    <sheet name="справочная" sheetId="11" r:id="rId11"/>
  </sheets>
  <definedNames>
    <definedName name="___INDEX_SHEET___ASAP_Utilities">#REF!</definedName>
    <definedName name="_xlnm._FilterDatabase" localSheetId="8" hidden="1">'закупка ТРУ'!$A$7:$I$7</definedName>
    <definedName name="_xlnm._FilterDatabase" localSheetId="5" hidden="1">'поступления и выплаты2019 (3)'!$A$6:$H$6</definedName>
    <definedName name="_xlnm._FilterDatabase" localSheetId="6" hidden="1">'поступления и выплаты2020'!$A$6:$H$6</definedName>
    <definedName name="_xlnm._FilterDatabase" localSheetId="7" hidden="1">'поступления и выплаты2021'!$A$6:$H$6</definedName>
    <definedName name="_xlnm.Print_Titles" localSheetId="3">'фин. состояние'!$3:$5</definedName>
    <definedName name="_xlnm.Print_Titles" localSheetId="2">'балансовая'!$2:$4</definedName>
    <definedName name="_xlnm.Print_Area" localSheetId="9">'временное'!$A$1:$C$8</definedName>
    <definedName name="_xlnm.Print_Area" localSheetId="8">'закупка ТРУ'!$A$1:$L$19</definedName>
    <definedName name="_xlnm.Print_Area" localSheetId="5">'поступления и выплаты2019 (3)'!$A$1:$H$45</definedName>
    <definedName name="_xlnm.Print_Area" localSheetId="6">'поступления и выплаты2020'!$A$1:$H$45</definedName>
    <definedName name="_xlnm.Print_Area" localSheetId="7">'поступления и выплаты2021'!$A$1:$H$45</definedName>
    <definedName name="_xlnm.Print_Area" localSheetId="10">'справочная'!$A$1:$E$16</definedName>
    <definedName name="_xlnm.Print_Area" localSheetId="2">'услуги'!$A$1:$L$9</definedName>
    <definedName name="_xlnm.Print_Area" localSheetId="4">'фин. состояние'!$A$1:$C$28</definedName>
  </definedNames>
  <calcPr fullCalcOnLoad="1"/>
</workbook>
</file>

<file path=xl/sharedStrings.xml><?xml version="1.0" encoding="utf-8"?>
<sst xmlns="http://schemas.openxmlformats.org/spreadsheetml/2006/main" count="630" uniqueCount="238">
  <si>
    <t/>
  </si>
  <si>
    <t>УТВЕРЖДАЮ:</t>
  </si>
  <si>
    <t>ПЛАН ФИНАНСОВО-ХОЗЯЙСТВЕННОЙ ДЕЯТЕЛЬНОСТИ</t>
  </si>
  <si>
    <t>Наименование учреждения:</t>
  </si>
  <si>
    <t>Адрес фактического местоположения: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</si>
  <si>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</si>
  <si>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</si>
  <si>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</si>
  <si>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</si>
  <si>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</si>
  <si>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</si>
  <si>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</si>
  <si>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</si>
  <si>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</si>
  <si>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</si>
  <si>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</si>
  <si>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</si>
  <si>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</si>
  <si>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</si>
  <si>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</si>
  <si>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</si>
  <si>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</si>
  <si>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</si>
  <si>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</si>
  <si>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</si>
  <si>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</si>
  <si>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</si>
  <si>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</si>
  <si>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</si>
  <si>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</si>
  <si>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</si>
  <si>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</si>
  <si>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</si>
  <si>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</si>
  <si>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</si>
  <si>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</si>
  <si>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</si>
  <si>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</si>
  <si>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</si>
  <si>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</si>
  <si>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</si>
  <si>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</si>
  <si>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</si>
  <si>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</si>
  <si>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</si>
  <si>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</si>
  <si>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</si>
  <si>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</si>
  <si>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</si>
  <si>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</si>
  <si>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</si>
  <si>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</si>
  <si>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</si>
  <si>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</si>
  <si>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</si>
  <si>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</si>
  <si>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</si>
  <si>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</si>
  <si>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</si>
  <si>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</si>
  <si>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</si>
  <si>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ИНН (соответствует коду учреждения в справочнике)</t>
  </si>
  <si>
    <t>Код по реестру участников бюджетного процесса, а также юридических лиц, не являющихся участниками бюджетного процесса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</si>
  <si>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</si>
  <si>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</si>
  <si>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</si>
  <si>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</si>
  <si>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</si>
  <si>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</si>
  <si>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</si>
  <si>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</si>
  <si>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</si>
  <si>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</si>
  <si>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</si>
  <si>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</si>
  <si>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</si>
  <si>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</si>
  <si>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</si>
  <si>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</si>
  <si>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Сведения о балансовой стоимости имущества учреждения по состоянию на (дата составления плана)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</si>
  <si>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</si>
  <si>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</si>
  <si>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</si>
  <si>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</si>
  <si>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</si>
  <si>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</si>
  <si>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по состоянию на (последняя отчетная дата, предшествующая дате составления плана)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</si>
  <si>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</si>
  <si>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</si>
  <si>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</si>
  <si>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</si>
  <si>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</si>
  <si>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</si>
  <si>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</si>
  <si>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</si>
  <si>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</si>
  <si>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</si>
  <si>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</si>
  <si>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</si>
  <si>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</si>
  <si>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</si>
  <si>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</si>
  <si>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</si>
  <si>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</si>
  <si>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</si>
  <si>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</si>
  <si>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</si>
  <si>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</si>
  <si>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</si>
  <si>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</si>
  <si>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</si>
  <si>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</si>
  <si>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</si>
  <si>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</si>
  <si>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</si>
  <si>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</si>
  <si>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</si>
  <si>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Таблица 2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</si>
  <si>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</si>
  <si>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</si>
  <si>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</si>
  <si>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</si>
  <si>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</si>
  <si>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</si>
  <si>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</si>
  <si>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</si>
  <si>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</si>
  <si>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</si>
  <si>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</si>
  <si>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</si>
  <si>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</si>
  <si>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</si>
  <si>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</si>
  <si>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</si>
  <si>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</si>
  <si>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</si>
  <si>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</si>
  <si>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</si>
  <si>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</si>
  <si>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</si>
  <si>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</si>
  <si>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</si>
  <si>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</si>
  <si>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</si>
  <si>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</si>
  <si>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</si>
  <si>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</si>
  <si>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</si>
  <si>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</si>
  <si>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</si>
  <si>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Показатели выплат по расходам
на закупку товаров, работ, услуг учреждения на (дата составления плана)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</si>
  <si>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</si>
  <si>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</si>
  <si>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</si>
  <si>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</si>
  <si>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</si>
  <si>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</si>
  <si>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</si>
  <si>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</si>
  <si>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</si>
  <si>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</si>
  <si>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</si>
  <si>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</si>
  <si>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</si>
  <si>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</si>
  <si>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Сумма, рублей
(с точностью до двух знаков после запятой)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</si>
  <si>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</si>
  <si>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</si>
  <si>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</si>
  <si>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</si>
  <si>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</si>
  <si>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</si>
  <si>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</si>
  <si>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</si>
  <si>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</si>
  <si>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временное распоряжение, всего</t>
  </si>
  <si>
    <t>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5 - 8 Таблицы 2 на соответствующий год;
б) для автономных учреждений не могут быть меньше показателей по строке 260 в графе 7 Таблицы 2 на соответствующий год;
6) для бюджетных учреждений показатели строки 0001 граф 10 - 12 не могут быть больше показателей строки 260 графы 9 Таблицы 2 на соответствующий год;
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</si>
  <si>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опционально</t>
  </si>
  <si>
    <t xml:space="preserve">денежные средства учреждения на счетах, открытых в казначействе </t>
  </si>
  <si>
    <t>субсидия на финансовое обеспечение выполнения муниципального задания</t>
  </si>
  <si>
    <t>НАИМЕНОВАНИЕ МУНИЦИПАЛЬНОГО УЧРЕЖДЕНИЯ</t>
  </si>
  <si>
    <t>Таблица 5</t>
  </si>
  <si>
    <t>администрация Дубровского района</t>
  </si>
  <si>
    <t>2019 год</t>
  </si>
  <si>
    <t>2020 год</t>
  </si>
  <si>
    <t>не указано</t>
  </si>
  <si>
    <t>услуга</t>
  </si>
  <si>
    <t>Физические лица</t>
  </si>
  <si>
    <t>группа полного дня</t>
  </si>
  <si>
    <t>Физические лица в возрасте до 8 лет</t>
  </si>
  <si>
    <t>Присмотр и уход</t>
  </si>
  <si>
    <t>Реализация основных общеобразовательных программ дошкольного образования</t>
  </si>
  <si>
    <t xml:space="preserve">начальник отдела образования администрации Дубровского района </t>
  </si>
  <si>
    <t xml:space="preserve">С.Б. Троянов </t>
  </si>
  <si>
    <t xml:space="preserve">Руководитель учреждения </t>
  </si>
  <si>
    <t xml:space="preserve">Главный бухгалтер </t>
  </si>
  <si>
    <t xml:space="preserve">Исполнитель </t>
  </si>
  <si>
    <t>Е.А. Рябова</t>
  </si>
  <si>
    <t>Н.В. Карпейкина</t>
  </si>
  <si>
    <t>В.И. Сахаров</t>
  </si>
  <si>
    <t xml:space="preserve">муниципальное бюджетное общеобразовательное учреждение Давыдчинская основная общеобразовательная школа </t>
  </si>
  <si>
    <t>242740,   Брянская   область,   Дубровский   район,   д.   Давыдчи, ул. Центральная, д.12.</t>
  </si>
  <si>
    <t>Целями деятельности, Учреждения, являются:
–формирование общей культуры личности обучающихся на основе усвоения обязательного  минимума содержания  общеобразовательных  программ,  их адаптация к жизни в обществе, создание основы для осознанного выбора и последующего освоения профессиональных образовательных программ;
– воспитание  у  обучающихся  гражданственности,  трудолюбия,  уважения  к правам и свободам человека, любви к окружающей природе , Родине, семье, формирование здорового образа жизни;
–создание  условий  для реализации гражданами Российской Федерации гарантированного государством  права  на  получение  общедоступного  и бесплатного дошкольного, начального общего и основного общего образования</t>
  </si>
  <si>
    <t>Основными видами деятельности Учреждения является:
–реализация основных программ дошкольного, начального общего, основного общего образования;
–реализация дополнительных общеразвивающих программ;
–предоставление  специальных  условий  обучения  детей  с  ограниченными возможностями здоровья, детей-инвалидов;
–обучение на дому и в медицинских организациях; 
–предоставление  психолого-педагогической,  медицинской  и  социальной помощи;
–предоставление родителям (законным представителям) несовершеннолетних обучающихся, обеспечивающим получение детьми дошкольного образования в 
форме  семейного  образования,  методической,  психолого-педагогической, диагностической и консультативной помощи;
–организация работы лагеря дневного пребывания;
–проведение промежуточной и итоговой аттестации для экстернов.</t>
  </si>
  <si>
    <t>153Ч7412</t>
  </si>
  <si>
    <t>на 2019 год и на плановый период 2020-2021 годов</t>
  </si>
  <si>
    <t>Показатели по поступлениям и выплатам учреждения 
на (дата составления плана) на 2019 год</t>
  </si>
  <si>
    <t>на 2019 год (очередной финансовый год)</t>
  </si>
  <si>
    <t>на 2020 год (первый год планового периода)</t>
  </si>
  <si>
    <t>на 2021 год (второй год планового периода)</t>
  </si>
  <si>
    <t>Сведения о средствах, поступающих во временное распоряжение учреждения
на 2019 год</t>
  </si>
  <si>
    <t>2021 год</t>
  </si>
  <si>
    <t xml:space="preserve">Дата составления:       </t>
  </si>
  <si>
    <t xml:space="preserve">50Д45000301000501063100 </t>
  </si>
  <si>
    <t>50.Д45.0</t>
  </si>
  <si>
    <t xml:space="preserve">Реализация основных общеобразовательных программ дошкольного образования </t>
  </si>
  <si>
    <t>до 3 лет</t>
  </si>
  <si>
    <t>Группа полного дня</t>
  </si>
  <si>
    <t>бесплатная</t>
  </si>
  <si>
    <t xml:space="preserve">50Д45000301000301065100 </t>
  </si>
  <si>
    <t>от 3 до 8 лет</t>
  </si>
  <si>
    <t xml:space="preserve"> бесплатная</t>
  </si>
  <si>
    <t>507850011005000060081002</t>
  </si>
  <si>
    <t xml:space="preserve">50.785.0 </t>
  </si>
  <si>
    <t>физические лица за исключением льготных категорий</t>
  </si>
  <si>
    <t xml:space="preserve">частично платная </t>
  </si>
  <si>
    <t>50785001100300006003100</t>
  </si>
  <si>
    <t xml:space="preserve">34787000301000101000101 </t>
  </si>
  <si>
    <t>34.787.0</t>
  </si>
  <si>
    <r>
      <t xml:space="preserve"> Реализация основных общеобразовательных программ </t>
    </r>
    <r>
      <rPr>
        <b/>
        <sz val="11"/>
        <color indexed="8"/>
        <rFont val="Times New Roman"/>
        <family val="1"/>
      </rPr>
      <t>начального</t>
    </r>
    <r>
      <rPr>
        <sz val="11"/>
        <color indexed="8"/>
        <rFont val="Times New Roman"/>
        <family val="1"/>
      </rPr>
      <t xml:space="preserve"> общего образования </t>
    </r>
  </si>
  <si>
    <t>очная</t>
  </si>
  <si>
    <t>35791000301000101004101</t>
  </si>
  <si>
    <t>35.791.0</t>
  </si>
  <si>
    <t xml:space="preserve">Реализация основных общеобразовательных программ основного общего образования </t>
  </si>
  <si>
    <t>налога на имущество организаций, земельного налога</t>
  </si>
  <si>
    <t>Показатели по поступлениям и выплатам учреждения 
на (дата составления плана) на 2020 год</t>
  </si>
  <si>
    <t>Показатели по поступлениям и выплатам учреждения 
на (дата составления плана) на 2021 год</t>
  </si>
  <si>
    <t>25 декабря 2018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</si>
</sst>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;\-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56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sz val="8"/>
      <color indexed="8"/>
      <name val="Segoe UI"/>
      <family val="2"/>
    </font>
    <font>
      <b/>
      <sz val="10"/>
      <color indexed="9"/>
      <name val="Segoe UI"/>
      <family val="2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sz val="12"/>
      <color indexed="8"/>
      <name val="Times New Roman"/>
      <family val="1"/>
    </font>
    <font>
      <sz val="12"/>
      <name val="Segoe U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43" fillId="0" borderId="0" applyNumberFormat="0" applyFill="0" applyBorder="0" applyAlignment="0" applyProtection="0"/>
    <xf numFmtId="17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1" fillId="31" borderId="8" applyNumberFormat="0" applyFont="0" applyAlignment="0" applyProtection="0"/>
    <xf numFmtId="9" fontId="1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9">
    <xf numFmtId="170" fontId="0" fillId="0" borderId="0" xfId="0" applyNumberFormat="1" applyFont="1" applyFill="1" applyAlignment="1">
      <alignment vertical="top" wrapText="1"/>
    </xf>
    <xf numFmtId="170" fontId="2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170" fontId="7" fillId="0" borderId="0" xfId="0" applyNumberFormat="1" applyFont="1" applyFill="1" applyAlignment="1">
      <alignment vertical="top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left" vertical="center" wrapText="1" indent="2"/>
    </xf>
    <xf numFmtId="4" fontId="7" fillId="0" borderId="12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vertical="center" wrapText="1"/>
    </xf>
    <xf numFmtId="170" fontId="8" fillId="0" borderId="0" xfId="0" applyNumberFormat="1" applyFont="1" applyFill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vertical="top" wrapText="1"/>
    </xf>
    <xf numFmtId="0" fontId="7" fillId="0" borderId="13" xfId="0" applyNumberFormat="1" applyFont="1" applyFill="1" applyBorder="1" applyAlignment="1">
      <alignment horizontal="left" vertical="center" wrapText="1" indent="1"/>
    </xf>
    <xf numFmtId="0" fontId="7" fillId="0" borderId="13" xfId="0" applyNumberFormat="1" applyFont="1" applyFill="1" applyBorder="1" applyAlignment="1">
      <alignment horizontal="left" vertical="center" wrapText="1" indent="2"/>
    </xf>
    <xf numFmtId="170" fontId="7" fillId="0" borderId="0" xfId="0" applyNumberFormat="1" applyFont="1" applyFill="1" applyAlignment="1">
      <alignment horizontal="right" vertical="top" wrapText="1"/>
    </xf>
    <xf numFmtId="4" fontId="7" fillId="0" borderId="0" xfId="0" applyNumberFormat="1" applyFont="1" applyFill="1" applyAlignment="1">
      <alignment vertical="center" wrapText="1"/>
    </xf>
    <xf numFmtId="170" fontId="7" fillId="0" borderId="0" xfId="0" applyNumberFormat="1" applyFont="1" applyFill="1" applyAlignment="1">
      <alignment vertical="center" wrapText="1"/>
    </xf>
    <xf numFmtId="170" fontId="7" fillId="0" borderId="0" xfId="0" applyNumberFormat="1" applyFont="1" applyFill="1" applyAlignment="1">
      <alignment horizontal="righ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 indent="4"/>
    </xf>
    <xf numFmtId="0" fontId="7" fillId="0" borderId="12" xfId="0" applyNumberFormat="1" applyFont="1" applyFill="1" applyBorder="1" applyAlignment="1">
      <alignment horizontal="left" vertical="center" wrapText="1" indent="5"/>
    </xf>
    <xf numFmtId="0" fontId="6" fillId="0" borderId="12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170" fontId="7" fillId="0" borderId="11" xfId="0" applyNumberFormat="1" applyFont="1" applyFill="1" applyBorder="1" applyAlignment="1">
      <alignment vertical="center" wrapText="1"/>
    </xf>
    <xf numFmtId="170" fontId="7" fillId="0" borderId="11" xfId="0" applyNumberFormat="1" applyFont="1" applyFill="1" applyBorder="1" applyAlignment="1" quotePrefix="1">
      <alignment horizontal="center" vertical="center" wrapText="1"/>
    </xf>
    <xf numFmtId="170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/>
    </xf>
    <xf numFmtId="170" fontId="7" fillId="0" borderId="11" xfId="0" applyNumberFormat="1" applyFont="1" applyFill="1" applyBorder="1" applyAlignment="1">
      <alignment vertical="top" wrapText="1"/>
    </xf>
    <xf numFmtId="0" fontId="14" fillId="0" borderId="0" xfId="0" applyNumberFormat="1" applyFont="1" applyFill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vertical="center" wrapText="1"/>
    </xf>
    <xf numFmtId="177" fontId="7" fillId="0" borderId="11" xfId="0" applyNumberFormat="1" applyFont="1" applyFill="1" applyBorder="1" applyAlignment="1">
      <alignment vertical="center" wrapText="1"/>
    </xf>
    <xf numFmtId="2" fontId="7" fillId="0" borderId="11" xfId="0" applyNumberFormat="1" applyFont="1" applyFill="1" applyBorder="1" applyAlignment="1" quotePrefix="1">
      <alignment vertical="center" wrapText="1"/>
    </xf>
    <xf numFmtId="2" fontId="7" fillId="0" borderId="11" xfId="0" applyNumberFormat="1" applyFont="1" applyFill="1" applyBorder="1" applyAlignment="1">
      <alignment vertical="center" wrapText="1"/>
    </xf>
    <xf numFmtId="0" fontId="16" fillId="0" borderId="11" xfId="0" applyNumberFormat="1" applyFont="1" applyFill="1" applyBorder="1" applyAlignment="1" applyProtection="1">
      <alignment horizontal="left" vertical="top" wrapText="1"/>
      <protection locked="0"/>
    </xf>
    <xf numFmtId="170" fontId="16" fillId="0" borderId="11" xfId="0" applyFont="1" applyFill="1" applyBorder="1" applyAlignment="1">
      <alignment horizontal="left" vertical="top" wrapText="1"/>
    </xf>
    <xf numFmtId="170" fontId="16" fillId="0" borderId="11" xfId="0" applyFont="1" applyFill="1" applyBorder="1" applyAlignment="1">
      <alignment vertical="top" wrapText="1"/>
    </xf>
    <xf numFmtId="170" fontId="16" fillId="0" borderId="11" xfId="0" applyFont="1" applyFill="1" applyBorder="1" applyAlignment="1">
      <alignment horizontal="center" vertical="top" wrapText="1"/>
    </xf>
    <xf numFmtId="170" fontId="16" fillId="0" borderId="11" xfId="0" applyFont="1" applyFill="1" applyBorder="1" applyAlignment="1">
      <alignment horizontal="center" vertical="center" wrapText="1"/>
    </xf>
    <xf numFmtId="170" fontId="17" fillId="0" borderId="11" xfId="0" applyNumberFormat="1" applyFont="1" applyFill="1" applyBorder="1" applyAlignment="1">
      <alignment vertical="top" wrapText="1"/>
    </xf>
    <xf numFmtId="170" fontId="17" fillId="0" borderId="0" xfId="0" applyNumberFormat="1" applyFont="1" applyFill="1" applyAlignment="1">
      <alignment vertical="top" wrapText="1"/>
    </xf>
    <xf numFmtId="0" fontId="17" fillId="0" borderId="11" xfId="0" applyNumberFormat="1" applyFont="1" applyFill="1" applyBorder="1" applyAlignment="1" applyProtection="1">
      <alignment vertical="top" wrapText="1"/>
      <protection locked="0"/>
    </xf>
    <xf numFmtId="170" fontId="17" fillId="0" borderId="11" xfId="0" applyFont="1" applyFill="1" applyBorder="1" applyAlignment="1">
      <alignment horizontal="left" vertical="top" wrapText="1"/>
    </xf>
    <xf numFmtId="170" fontId="17" fillId="0" borderId="11" xfId="0" applyFont="1" applyFill="1" applyBorder="1" applyAlignment="1">
      <alignment vertical="top" wrapText="1"/>
    </xf>
    <xf numFmtId="170" fontId="17" fillId="0" borderId="11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 applyProtection="1">
      <alignment vertical="top" wrapText="1"/>
      <protection locked="0"/>
    </xf>
    <xf numFmtId="170" fontId="17" fillId="0" borderId="18" xfId="0" applyFont="1" applyFill="1" applyBorder="1" applyAlignment="1">
      <alignment vertical="top" wrapText="1"/>
    </xf>
    <xf numFmtId="49" fontId="17" fillId="0" borderId="18" xfId="0" applyNumberFormat="1" applyFont="1" applyFill="1" applyBorder="1" applyAlignment="1" applyProtection="1">
      <alignment vertical="top" wrapText="1"/>
      <protection locked="0"/>
    </xf>
    <xf numFmtId="170" fontId="17" fillId="0" borderId="18" xfId="0" applyFont="1" applyFill="1" applyBorder="1" applyAlignment="1">
      <alignment horizontal="left" vertical="top" wrapText="1"/>
    </xf>
    <xf numFmtId="170" fontId="16" fillId="0" borderId="18" xfId="0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 applyProtection="1">
      <alignment vertical="top" wrapText="1"/>
      <protection locked="0"/>
    </xf>
    <xf numFmtId="170" fontId="17" fillId="0" borderId="11" xfId="0" applyNumberFormat="1" applyFont="1" applyFill="1" applyBorder="1" applyAlignment="1">
      <alignment vertical="top" wrapText="1"/>
    </xf>
    <xf numFmtId="49" fontId="19" fillId="0" borderId="0" xfId="0" applyNumberFormat="1" applyFont="1" applyFill="1" applyAlignment="1" applyProtection="1">
      <alignment vertical="top" wrapText="1"/>
      <protection locked="0"/>
    </xf>
    <xf numFmtId="170" fontId="19" fillId="0" borderId="0" xfId="0" applyNumberFormat="1" applyFont="1" applyFill="1" applyAlignment="1">
      <alignment vertical="top" wrapText="1"/>
    </xf>
    <xf numFmtId="49" fontId="7" fillId="0" borderId="0" xfId="0" applyNumberFormat="1" applyFont="1" applyFill="1" applyAlignment="1" applyProtection="1">
      <alignment vertical="top" wrapText="1"/>
      <protection locked="0"/>
    </xf>
    <xf numFmtId="0" fontId="13" fillId="0" borderId="11" xfId="0" applyNumberFormat="1" applyFont="1" applyFill="1" applyBorder="1" applyAlignment="1">
      <alignment vertical="top" wrapText="1"/>
    </xf>
    <xf numFmtId="0" fontId="15" fillId="0" borderId="11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="115" zoomScaleNormal="115" zoomScaleSheetLayoutView="115" zoomScalePageLayoutView="0" workbookViewId="0" topLeftCell="A13">
      <selection activeCell="B8" sqref="B8:E8"/>
    </sheetView>
  </sheetViews>
  <sheetFormatPr defaultColWidth="9.33203125" defaultRowHeight="12.75"/>
  <cols>
    <col min="1" max="1" width="52.5" style="1" customWidth="1"/>
    <col min="2" max="2" width="16" style="1" customWidth="1"/>
    <col min="3" max="3" width="22" style="1" customWidth="1"/>
    <col min="4" max="4" width="11.83203125" style="1" customWidth="1"/>
    <col min="5" max="5" width="16.83203125" style="1" customWidth="1"/>
    <col min="6" max="6" width="8.33203125" style="1" customWidth="1"/>
    <col min="7" max="7" width="49.83203125" style="1" customWidth="1"/>
    <col min="8" max="16384" width="9.33203125" style="1" customWidth="1"/>
  </cols>
  <sheetData>
    <row r="1" spans="1:7" ht="14.25">
      <c r="A1" s="2" t="s">
        <v>0</v>
      </c>
      <c r="B1" s="2"/>
      <c r="C1" s="2"/>
      <c r="D1" s="2"/>
      <c r="E1" s="2"/>
      <c r="F1" s="2"/>
      <c r="G1" s="2"/>
    </row>
    <row r="2" spans="1:7" ht="14.2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40" t="s">
        <v>1</v>
      </c>
    </row>
    <row r="3" spans="1:7" ht="24.75" customHeight="1">
      <c r="A3" s="3" t="s">
        <v>0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41" t="s">
        <v>193</v>
      </c>
    </row>
    <row r="4" spans="1:7" ht="19.5" customHeight="1">
      <c r="A4" s="3"/>
      <c r="B4" s="3"/>
      <c r="C4" s="3"/>
      <c r="D4" s="3"/>
      <c r="E4" s="3"/>
      <c r="F4" s="3"/>
      <c r="G4" s="42" t="s">
        <v>60</v>
      </c>
    </row>
    <row r="5" spans="1:7" ht="43.5" customHeight="1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40" t="s">
        <v>192</v>
      </c>
    </row>
    <row r="6" spans="1:7" ht="23.25" customHeight="1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40" t="s">
        <v>237</v>
      </c>
    </row>
    <row r="7" spans="1:7" ht="14.25" customHeight="1">
      <c r="A7" s="3" t="s">
        <v>0</v>
      </c>
      <c r="B7" s="75" t="s">
        <v>2</v>
      </c>
      <c r="C7" s="75"/>
      <c r="D7" s="75"/>
      <c r="E7" s="75"/>
      <c r="F7" s="3" t="s">
        <v>0</v>
      </c>
      <c r="G7" s="3" t="s">
        <v>0</v>
      </c>
    </row>
    <row r="8" spans="1:7" ht="54.75" customHeight="1">
      <c r="A8" s="3" t="s">
        <v>0</v>
      </c>
      <c r="B8" s="75" t="s">
        <v>200</v>
      </c>
      <c r="C8" s="75"/>
      <c r="D8" s="75"/>
      <c r="E8" s="75"/>
      <c r="F8" s="3" t="s">
        <v>0</v>
      </c>
      <c r="G8" s="3"/>
    </row>
    <row r="9" spans="1:7" ht="14.25" customHeight="1">
      <c r="A9" s="3" t="s">
        <v>0</v>
      </c>
      <c r="B9" s="76" t="s">
        <v>180</v>
      </c>
      <c r="C9" s="76"/>
      <c r="D9" s="76"/>
      <c r="E9" s="76"/>
      <c r="F9" s="3" t="s">
        <v>0</v>
      </c>
      <c r="G9" s="3" t="s">
        <v>0</v>
      </c>
    </row>
    <row r="10" spans="1:7" ht="21" customHeight="1">
      <c r="A10" s="3" t="s">
        <v>0</v>
      </c>
      <c r="B10" s="75" t="s">
        <v>0</v>
      </c>
      <c r="C10" s="75"/>
      <c r="D10" s="75"/>
      <c r="E10" s="75"/>
      <c r="F10" s="3" t="s">
        <v>0</v>
      </c>
      <c r="G10" s="3" t="s">
        <v>0</v>
      </c>
    </row>
    <row r="11" spans="1:7" ht="12.75" customHeight="1">
      <c r="A11" s="3" t="s">
        <v>0</v>
      </c>
      <c r="B11" s="77" t="s">
        <v>205</v>
      </c>
      <c r="C11" s="77"/>
      <c r="D11" s="77"/>
      <c r="E11" s="77"/>
      <c r="F11" s="3" t="s">
        <v>0</v>
      </c>
      <c r="G11" s="3"/>
    </row>
    <row r="12" spans="1:7" ht="18" customHeight="1">
      <c r="A12" s="3" t="s">
        <v>0</v>
      </c>
      <c r="B12" s="73" t="s">
        <v>0</v>
      </c>
      <c r="C12" s="73"/>
      <c r="D12" s="73"/>
      <c r="E12" s="73"/>
      <c r="F12" s="3" t="s">
        <v>0</v>
      </c>
      <c r="G12" s="3" t="s">
        <v>0</v>
      </c>
    </row>
    <row r="13" spans="1:7" ht="12.75" customHeight="1">
      <c r="A13" s="3" t="s">
        <v>0</v>
      </c>
      <c r="B13" s="72" t="s">
        <v>212</v>
      </c>
      <c r="C13" s="72"/>
      <c r="D13" s="73" t="str">
        <f>G6</f>
        <v>25 декабря 2018 г.</v>
      </c>
      <c r="E13" s="73"/>
      <c r="F13" s="3" t="s">
        <v>0</v>
      </c>
      <c r="G13" s="3" t="s">
        <v>0</v>
      </c>
    </row>
    <row r="14" spans="1:7" ht="21" customHeight="1">
      <c r="A14" s="3" t="s">
        <v>0</v>
      </c>
      <c r="B14" s="73" t="s">
        <v>0</v>
      </c>
      <c r="C14" s="73"/>
      <c r="D14" s="73"/>
      <c r="E14" s="3" t="s">
        <v>0</v>
      </c>
      <c r="F14" s="3" t="s">
        <v>0</v>
      </c>
      <c r="G14" s="3" t="s">
        <v>0</v>
      </c>
    </row>
    <row r="15" spans="1:7" ht="28.5" customHeight="1">
      <c r="A15" s="3" t="s">
        <v>3</v>
      </c>
      <c r="B15" s="74" t="s">
        <v>200</v>
      </c>
      <c r="C15" s="74"/>
      <c r="D15" s="74"/>
      <c r="E15" s="74"/>
      <c r="F15" s="74"/>
      <c r="G15" s="74"/>
    </row>
    <row r="16" spans="1:7" ht="48" customHeight="1">
      <c r="A16" s="3" t="s">
        <v>62</v>
      </c>
      <c r="B16" s="74" t="s">
        <v>204</v>
      </c>
      <c r="C16" s="74"/>
      <c r="D16" s="74"/>
      <c r="E16" s="74"/>
      <c r="F16" s="74"/>
      <c r="G16" s="74"/>
    </row>
    <row r="17" spans="1:7" ht="21" customHeight="1">
      <c r="A17" s="3" t="s">
        <v>4</v>
      </c>
      <c r="B17" s="74" t="s">
        <v>201</v>
      </c>
      <c r="C17" s="74"/>
      <c r="D17" s="74"/>
      <c r="E17" s="74"/>
      <c r="F17" s="74"/>
      <c r="G17" s="74"/>
    </row>
    <row r="18" spans="1:7" ht="21" customHeight="1">
      <c r="A18" s="3"/>
      <c r="B18" s="78" t="s">
        <v>0</v>
      </c>
      <c r="C18" s="78"/>
      <c r="D18" s="78"/>
      <c r="E18" s="78"/>
      <c r="F18" s="78"/>
      <c r="G18" s="78"/>
    </row>
    <row r="19" spans="1:7" ht="41.25" customHeight="1">
      <c r="A19" s="3" t="s">
        <v>5</v>
      </c>
      <c r="B19" s="74" t="s">
        <v>61</v>
      </c>
      <c r="C19" s="74"/>
      <c r="D19" s="4" t="s">
        <v>0</v>
      </c>
      <c r="E19" s="79" t="s">
        <v>6</v>
      </c>
      <c r="F19" s="79"/>
      <c r="G19" s="4" t="s">
        <v>0</v>
      </c>
    </row>
    <row r="20" spans="1:7" ht="21" customHeight="1">
      <c r="A20" s="3" t="s">
        <v>0</v>
      </c>
      <c r="B20" s="78">
        <v>3210003243</v>
      </c>
      <c r="C20" s="78"/>
      <c r="D20" s="3" t="s">
        <v>0</v>
      </c>
      <c r="E20" s="78">
        <v>324501001</v>
      </c>
      <c r="F20" s="78"/>
      <c r="G20" s="3" t="s">
        <v>0</v>
      </c>
    </row>
    <row r="21" spans="1:7" ht="30" customHeight="1">
      <c r="A21" s="3" t="s">
        <v>7</v>
      </c>
      <c r="B21" s="74" t="s">
        <v>182</v>
      </c>
      <c r="C21" s="74"/>
      <c r="D21" s="74"/>
      <c r="E21" s="74"/>
      <c r="F21" s="74"/>
      <c r="G21" s="74"/>
    </row>
    <row r="22" spans="1:7" ht="21" customHeight="1">
      <c r="A22" s="3" t="s">
        <v>0</v>
      </c>
      <c r="B22" s="78" t="s">
        <v>0</v>
      </c>
      <c r="C22" s="78"/>
      <c r="D22" s="78"/>
      <c r="E22" s="78"/>
      <c r="F22" s="78"/>
      <c r="G22" s="78"/>
    </row>
    <row r="23" spans="1:7" ht="35.25" customHeight="1">
      <c r="A23" s="3" t="s">
        <v>8</v>
      </c>
      <c r="B23" s="5" t="s">
        <v>9</v>
      </c>
      <c r="C23" s="3" t="s">
        <v>0</v>
      </c>
      <c r="D23" s="3" t="s">
        <v>0</v>
      </c>
      <c r="E23" s="3" t="s">
        <v>10</v>
      </c>
      <c r="F23" s="5">
        <v>383</v>
      </c>
      <c r="G23" s="3" t="s">
        <v>0</v>
      </c>
    </row>
  </sheetData>
  <sheetProtection/>
  <mergeCells count="19">
    <mergeCell ref="B15:G15"/>
    <mergeCell ref="B21:G21"/>
    <mergeCell ref="B22:G22"/>
    <mergeCell ref="B17:G17"/>
    <mergeCell ref="B18:G18"/>
    <mergeCell ref="B19:C19"/>
    <mergeCell ref="E19:F19"/>
    <mergeCell ref="B20:C20"/>
    <mergeCell ref="E20:F20"/>
    <mergeCell ref="B13:C13"/>
    <mergeCell ref="D13:E13"/>
    <mergeCell ref="B16:G16"/>
    <mergeCell ref="B7:E7"/>
    <mergeCell ref="B8:E8"/>
    <mergeCell ref="B9:E9"/>
    <mergeCell ref="B10:E10"/>
    <mergeCell ref="B11:E11"/>
    <mergeCell ref="B12:E12"/>
    <mergeCell ref="B14:D1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view="pageBreakPreview" zoomScale="115" zoomScaleNormal="115" zoomScaleSheetLayoutView="115" zoomScalePageLayoutView="0" workbookViewId="0" topLeftCell="A1">
      <selection activeCell="C13" sqref="C13:C14"/>
    </sheetView>
  </sheetViews>
  <sheetFormatPr defaultColWidth="9.33203125" defaultRowHeight="12.75"/>
  <cols>
    <col min="1" max="1" width="47" style="23" customWidth="1"/>
    <col min="2" max="2" width="11.16015625" style="23" customWidth="1"/>
    <col min="3" max="3" width="33.16015625" style="23" customWidth="1"/>
    <col min="4" max="4" width="21" style="23" customWidth="1"/>
    <col min="5" max="16384" width="9.33203125" style="23" customWidth="1"/>
  </cols>
  <sheetData>
    <row r="1" spans="1:3" ht="21.75" customHeight="1">
      <c r="A1" s="22" t="s">
        <v>0</v>
      </c>
      <c r="C1" s="24" t="s">
        <v>172</v>
      </c>
    </row>
    <row r="2" spans="1:4" ht="34.5" customHeight="1">
      <c r="A2" s="89" t="s">
        <v>210</v>
      </c>
      <c r="B2" s="89"/>
      <c r="C2" s="89"/>
      <c r="D2" s="23" t="s">
        <v>177</v>
      </c>
    </row>
    <row r="3" spans="1:3" ht="45.75" customHeight="1">
      <c r="A3" s="29" t="s">
        <v>20</v>
      </c>
      <c r="B3" s="37" t="s">
        <v>21</v>
      </c>
      <c r="C3" s="8" t="s">
        <v>165</v>
      </c>
    </row>
    <row r="4" spans="1:3" ht="20.25" customHeight="1">
      <c r="A4" s="29" t="s">
        <v>29</v>
      </c>
      <c r="B4" s="29" t="s">
        <v>30</v>
      </c>
      <c r="C4" s="30" t="s">
        <v>31</v>
      </c>
    </row>
    <row r="5" spans="1:3" ht="22.5" customHeight="1">
      <c r="A5" s="35" t="s">
        <v>57</v>
      </c>
      <c r="B5" s="33" t="s">
        <v>168</v>
      </c>
      <c r="C5" s="10">
        <v>0</v>
      </c>
    </row>
    <row r="6" spans="1:3" ht="22.5" customHeight="1">
      <c r="A6" s="35" t="s">
        <v>58</v>
      </c>
      <c r="B6" s="33" t="s">
        <v>169</v>
      </c>
      <c r="C6" s="10">
        <v>0</v>
      </c>
    </row>
    <row r="7" spans="1:3" ht="22.5" customHeight="1">
      <c r="A7" s="35" t="s">
        <v>166</v>
      </c>
      <c r="B7" s="33" t="s">
        <v>170</v>
      </c>
      <c r="C7" s="10">
        <v>0</v>
      </c>
    </row>
    <row r="8" spans="1:3" ht="22.5" customHeight="1">
      <c r="A8" s="35" t="s">
        <v>167</v>
      </c>
      <c r="B8" s="33" t="s">
        <v>171</v>
      </c>
      <c r="C8" s="10">
        <v>0</v>
      </c>
    </row>
  </sheetData>
  <sheetProtection/>
  <mergeCells count="1">
    <mergeCell ref="A2:C2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view="pageBreakPreview" zoomScale="115" zoomScaleNormal="115" zoomScaleSheetLayoutView="115" zoomScalePageLayoutView="0" workbookViewId="0" topLeftCell="A7">
      <selection activeCell="D14" sqref="D14"/>
    </sheetView>
  </sheetViews>
  <sheetFormatPr defaultColWidth="9.33203125" defaultRowHeight="12.75"/>
  <cols>
    <col min="1" max="1" width="47" style="23" customWidth="1"/>
    <col min="2" max="2" width="11.16015625" style="23" customWidth="1"/>
    <col min="3" max="5" width="26.66015625" style="23" customWidth="1"/>
    <col min="6" max="16384" width="9.33203125" style="23" customWidth="1"/>
  </cols>
  <sheetData>
    <row r="1" spans="1:5" ht="21.75" customHeight="1">
      <c r="A1" s="22" t="s">
        <v>0</v>
      </c>
      <c r="C1" s="24"/>
      <c r="E1" s="24" t="s">
        <v>181</v>
      </c>
    </row>
    <row r="2" spans="1:5" ht="24.75" customHeight="1">
      <c r="A2" s="89" t="s">
        <v>59</v>
      </c>
      <c r="B2" s="89"/>
      <c r="C2" s="89"/>
      <c r="D2" s="89"/>
      <c r="E2" s="89"/>
    </row>
    <row r="3" spans="1:5" ht="34.5" customHeight="1">
      <c r="A3" s="88" t="s">
        <v>20</v>
      </c>
      <c r="B3" s="88" t="s">
        <v>21</v>
      </c>
      <c r="C3" s="96" t="s">
        <v>165</v>
      </c>
      <c r="D3" s="97"/>
      <c r="E3" s="98"/>
    </row>
    <row r="4" spans="1:5" ht="24.75" customHeight="1">
      <c r="A4" s="88"/>
      <c r="B4" s="88"/>
      <c r="C4" s="34" t="s">
        <v>183</v>
      </c>
      <c r="D4" s="34" t="s">
        <v>184</v>
      </c>
      <c r="E4" s="34" t="s">
        <v>211</v>
      </c>
    </row>
    <row r="5" spans="1:5" ht="20.25" customHeight="1">
      <c r="A5" s="8" t="s">
        <v>29</v>
      </c>
      <c r="B5" s="8" t="s">
        <v>30</v>
      </c>
      <c r="C5" s="8">
        <v>3</v>
      </c>
      <c r="D5" s="8">
        <v>4</v>
      </c>
      <c r="E5" s="8">
        <v>5</v>
      </c>
    </row>
    <row r="6" spans="1:5" ht="22.5" customHeight="1">
      <c r="A6" s="35" t="s">
        <v>174</v>
      </c>
      <c r="B6" s="33" t="s">
        <v>168</v>
      </c>
      <c r="C6" s="8">
        <v>0</v>
      </c>
      <c r="D6" s="8">
        <v>0</v>
      </c>
      <c r="E6" s="8">
        <v>0</v>
      </c>
    </row>
    <row r="7" spans="1:5" ht="75.75" customHeight="1">
      <c r="A7" s="35" t="s">
        <v>173</v>
      </c>
      <c r="B7" s="33" t="s">
        <v>169</v>
      </c>
      <c r="C7" s="8">
        <v>0</v>
      </c>
      <c r="D7" s="8">
        <v>0</v>
      </c>
      <c r="E7" s="8">
        <v>0</v>
      </c>
    </row>
    <row r="8" spans="1:5" ht="30" customHeight="1">
      <c r="A8" s="35" t="s">
        <v>175</v>
      </c>
      <c r="B8" s="33" t="s">
        <v>170</v>
      </c>
      <c r="C8" s="8">
        <v>0</v>
      </c>
      <c r="D8" s="8">
        <v>0</v>
      </c>
      <c r="E8" s="8">
        <v>0</v>
      </c>
    </row>
    <row r="11" spans="1:3" ht="14.25">
      <c r="A11" s="23" t="s">
        <v>194</v>
      </c>
      <c r="C11" s="23" t="s">
        <v>199</v>
      </c>
    </row>
    <row r="13" spans="1:3" ht="14.25">
      <c r="A13" s="23" t="s">
        <v>195</v>
      </c>
      <c r="C13" s="23" t="s">
        <v>197</v>
      </c>
    </row>
    <row r="15" spans="1:3" ht="14.25">
      <c r="A15" s="23" t="s">
        <v>196</v>
      </c>
      <c r="C15" s="23" t="s">
        <v>198</v>
      </c>
    </row>
  </sheetData>
  <sheetProtection/>
  <mergeCells count="4">
    <mergeCell ref="A3:A4"/>
    <mergeCell ref="B3:B4"/>
    <mergeCell ref="A2:E2"/>
    <mergeCell ref="C3:E3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"/>
  <sheetViews>
    <sheetView view="pageBreakPreview" zoomScale="115" zoomScaleNormal="115" zoomScaleSheetLayoutView="115" zoomScalePageLayoutView="0" workbookViewId="0" topLeftCell="A4">
      <selection activeCell="A1" sqref="A1"/>
    </sheetView>
  </sheetViews>
  <sheetFormatPr defaultColWidth="9.33203125" defaultRowHeight="12.75"/>
  <cols>
    <col min="1" max="1" width="139.33203125" style="1" customWidth="1"/>
    <col min="2" max="16384" width="9.33203125" style="1" customWidth="1"/>
  </cols>
  <sheetData>
    <row r="1" ht="21" customHeight="1">
      <c r="A1" s="6" t="s">
        <v>63</v>
      </c>
    </row>
    <row r="2" ht="137.25" customHeight="1">
      <c r="A2" s="70" t="s">
        <v>202</v>
      </c>
    </row>
    <row r="3" ht="21" customHeight="1">
      <c r="A3" s="6" t="s">
        <v>65</v>
      </c>
    </row>
    <row r="4" ht="197.25" customHeight="1">
      <c r="A4" s="71" t="s">
        <v>203</v>
      </c>
    </row>
  </sheetData>
  <sheetProtection/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12"/>
  <sheetViews>
    <sheetView view="pageBreakPreview" zoomScale="130" zoomScaleNormal="115" zoomScaleSheetLayoutView="130" zoomScalePageLayoutView="0" workbookViewId="0" topLeftCell="D7">
      <selection activeCell="J10" sqref="J10"/>
    </sheetView>
  </sheetViews>
  <sheetFormatPr defaultColWidth="9.33203125" defaultRowHeight="12.75"/>
  <cols>
    <col min="1" max="1" width="33.5" style="7" customWidth="1"/>
    <col min="2" max="2" width="12.33203125" style="7" customWidth="1"/>
    <col min="3" max="3" width="30.16015625" style="7" customWidth="1"/>
    <col min="4" max="4" width="18.66015625" style="7" customWidth="1"/>
    <col min="5" max="9" width="14.5" style="7" customWidth="1"/>
    <col min="10" max="10" width="19.66015625" style="7" customWidth="1"/>
    <col min="11" max="11" width="9.33203125" style="7" customWidth="1"/>
    <col min="12" max="12" width="26.5" style="7" customWidth="1"/>
    <col min="13" max="16384" width="9.33203125" style="7" customWidth="1"/>
  </cols>
  <sheetData>
    <row r="1" spans="1:12" ht="37.5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69.75" customHeight="1">
      <c r="A2" s="8" t="s">
        <v>76</v>
      </c>
      <c r="B2" s="8" t="s">
        <v>66</v>
      </c>
      <c r="C2" s="8" t="s">
        <v>67</v>
      </c>
      <c r="D2" s="8" t="s">
        <v>68</v>
      </c>
      <c r="E2" s="8" t="s">
        <v>69</v>
      </c>
      <c r="F2" s="8" t="s">
        <v>70</v>
      </c>
      <c r="G2" s="8" t="s">
        <v>71</v>
      </c>
      <c r="H2" s="8" t="s">
        <v>77</v>
      </c>
      <c r="I2" s="8" t="s">
        <v>72</v>
      </c>
      <c r="J2" s="8" t="s">
        <v>73</v>
      </c>
      <c r="K2" s="8" t="s">
        <v>74</v>
      </c>
      <c r="L2" s="8" t="s">
        <v>75</v>
      </c>
    </row>
    <row r="3" spans="1:12" ht="16.5" customHeight="1">
      <c r="A3" s="38" t="s">
        <v>87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55" customFormat="1" ht="59.25" customHeight="1">
      <c r="A4" s="49" t="s">
        <v>213</v>
      </c>
      <c r="B4" s="50" t="s">
        <v>214</v>
      </c>
      <c r="C4" s="50" t="s">
        <v>215</v>
      </c>
      <c r="D4" s="51" t="s">
        <v>185</v>
      </c>
      <c r="E4" s="51" t="s">
        <v>185</v>
      </c>
      <c r="F4" s="51" t="s">
        <v>216</v>
      </c>
      <c r="G4" s="50" t="s">
        <v>216</v>
      </c>
      <c r="H4" s="52" t="s">
        <v>217</v>
      </c>
      <c r="I4" s="50" t="s">
        <v>186</v>
      </c>
      <c r="J4" s="53" t="s">
        <v>218</v>
      </c>
      <c r="K4" s="54"/>
      <c r="L4" s="51" t="s">
        <v>189</v>
      </c>
    </row>
    <row r="5" spans="1:12" s="55" customFormat="1" ht="59.25" customHeight="1">
      <c r="A5" s="56" t="s">
        <v>219</v>
      </c>
      <c r="B5" s="57" t="s">
        <v>214</v>
      </c>
      <c r="C5" s="58" t="s">
        <v>191</v>
      </c>
      <c r="D5" s="58" t="s">
        <v>185</v>
      </c>
      <c r="E5" s="58" t="s">
        <v>185</v>
      </c>
      <c r="F5" s="58" t="s">
        <v>185</v>
      </c>
      <c r="G5" s="57" t="s">
        <v>220</v>
      </c>
      <c r="H5" s="52" t="s">
        <v>217</v>
      </c>
      <c r="I5" s="50" t="s">
        <v>186</v>
      </c>
      <c r="J5" s="59" t="s">
        <v>221</v>
      </c>
      <c r="K5" s="54"/>
      <c r="L5" s="58" t="s">
        <v>189</v>
      </c>
    </row>
    <row r="6" spans="1:12" s="55" customFormat="1" ht="74.25" customHeight="1">
      <c r="A6" s="60" t="s">
        <v>222</v>
      </c>
      <c r="B6" s="57" t="s">
        <v>223</v>
      </c>
      <c r="C6" s="58" t="s">
        <v>190</v>
      </c>
      <c r="D6" s="58" t="s">
        <v>224</v>
      </c>
      <c r="E6" s="58" t="s">
        <v>216</v>
      </c>
      <c r="F6" s="58"/>
      <c r="G6" s="57" t="s">
        <v>188</v>
      </c>
      <c r="H6" s="58"/>
      <c r="I6" s="50" t="s">
        <v>186</v>
      </c>
      <c r="J6" s="59" t="s">
        <v>225</v>
      </c>
      <c r="L6" s="61" t="s">
        <v>187</v>
      </c>
    </row>
    <row r="7" spans="1:12" s="55" customFormat="1" ht="59.25" customHeight="1">
      <c r="A7" s="62" t="s">
        <v>226</v>
      </c>
      <c r="B7" s="63" t="s">
        <v>223</v>
      </c>
      <c r="C7" s="61" t="s">
        <v>190</v>
      </c>
      <c r="D7" s="58" t="s">
        <v>224</v>
      </c>
      <c r="E7" s="61" t="s">
        <v>220</v>
      </c>
      <c r="F7" s="61"/>
      <c r="G7" s="63" t="s">
        <v>188</v>
      </c>
      <c r="H7" s="61"/>
      <c r="I7" s="64" t="s">
        <v>186</v>
      </c>
      <c r="J7" s="59" t="s">
        <v>225</v>
      </c>
      <c r="L7" s="61" t="s">
        <v>187</v>
      </c>
    </row>
    <row r="8" spans="1:12" s="55" customFormat="1" ht="59.25" customHeight="1">
      <c r="A8" s="65" t="s">
        <v>227</v>
      </c>
      <c r="B8" s="66" t="s">
        <v>228</v>
      </c>
      <c r="C8" s="66" t="s">
        <v>229</v>
      </c>
      <c r="D8" s="66" t="s">
        <v>185</v>
      </c>
      <c r="E8" s="66" t="s">
        <v>185</v>
      </c>
      <c r="F8" s="66" t="s">
        <v>185</v>
      </c>
      <c r="G8" s="66" t="s">
        <v>230</v>
      </c>
      <c r="H8" s="66"/>
      <c r="I8" s="64" t="s">
        <v>186</v>
      </c>
      <c r="J8" s="59" t="s">
        <v>221</v>
      </c>
      <c r="K8" s="66"/>
      <c r="L8" s="61" t="s">
        <v>187</v>
      </c>
    </row>
    <row r="9" spans="1:12" s="55" customFormat="1" ht="64.5" customHeight="1">
      <c r="A9" s="65" t="s">
        <v>231</v>
      </c>
      <c r="B9" s="66" t="s">
        <v>232</v>
      </c>
      <c r="C9" s="66" t="s">
        <v>233</v>
      </c>
      <c r="D9" s="66" t="s">
        <v>185</v>
      </c>
      <c r="E9" s="66" t="s">
        <v>185</v>
      </c>
      <c r="F9" s="66" t="s">
        <v>185</v>
      </c>
      <c r="G9" s="66" t="s">
        <v>230</v>
      </c>
      <c r="H9" s="66"/>
      <c r="I9" s="50" t="s">
        <v>186</v>
      </c>
      <c r="J9" s="59" t="s">
        <v>221</v>
      </c>
      <c r="K9" s="66"/>
      <c r="L9" s="58" t="s">
        <v>187</v>
      </c>
    </row>
    <row r="10" s="68" customFormat="1" ht="59.25" customHeight="1">
      <c r="A10" s="67"/>
    </row>
    <row r="11" s="68" customFormat="1" ht="59.25" customHeight="1">
      <c r="A11" s="67"/>
    </row>
    <row r="12" ht="14.25">
      <c r="A12" s="69"/>
    </row>
  </sheetData>
  <sheetProtection/>
  <mergeCells count="1">
    <mergeCell ref="A1:L1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tabSelected="1" view="pageBreakPreview" zoomScale="115" zoomScaleNormal="130" zoomScaleSheetLayoutView="115" zoomScalePageLayoutView="0" workbookViewId="0" topLeftCell="A1">
      <selection activeCell="B9" sqref="B9"/>
    </sheetView>
  </sheetViews>
  <sheetFormatPr defaultColWidth="9.33203125" defaultRowHeight="12.75"/>
  <cols>
    <col min="1" max="1" width="142" style="7" customWidth="1"/>
    <col min="2" max="2" width="23.5" style="7" customWidth="1"/>
    <col min="3" max="16384" width="9.33203125" style="7" customWidth="1"/>
  </cols>
  <sheetData>
    <row r="1" spans="1:2" ht="20.25" customHeight="1">
      <c r="A1" s="82" t="s">
        <v>79</v>
      </c>
      <c r="B1" s="82"/>
    </row>
    <row r="2" spans="1:2" ht="12.75" customHeight="1">
      <c r="A2" s="81"/>
      <c r="B2" s="81"/>
    </row>
    <row r="3" spans="1:2" ht="14.25" customHeight="1">
      <c r="A3" s="9" t="s">
        <v>11</v>
      </c>
      <c r="B3" s="9" t="s">
        <v>12</v>
      </c>
    </row>
    <row r="4" spans="1:2" ht="22.5" customHeight="1">
      <c r="A4" s="10" t="s">
        <v>13</v>
      </c>
      <c r="B4" s="10" t="s">
        <v>14</v>
      </c>
    </row>
    <row r="5" spans="1:2" ht="18" customHeight="1">
      <c r="A5" s="11" t="s">
        <v>83</v>
      </c>
      <c r="B5" s="13">
        <v>10698409</v>
      </c>
    </row>
    <row r="6" spans="1:2" ht="33.75" customHeight="1">
      <c r="A6" s="12" t="s">
        <v>80</v>
      </c>
      <c r="B6" s="13">
        <f>B5</f>
        <v>10698409</v>
      </c>
    </row>
    <row r="7" spans="1:2" ht="30" customHeight="1">
      <c r="A7" s="12" t="s">
        <v>81</v>
      </c>
      <c r="B7" s="13"/>
    </row>
    <row r="8" spans="1:2" ht="33.75" customHeight="1">
      <c r="A8" s="12" t="s">
        <v>82</v>
      </c>
      <c r="B8" s="13"/>
    </row>
    <row r="9" spans="1:2" ht="20.25" customHeight="1">
      <c r="A9" s="11" t="s">
        <v>84</v>
      </c>
      <c r="B9" s="13">
        <v>2022690.18</v>
      </c>
    </row>
    <row r="10" spans="1:2" ht="18" customHeight="1">
      <c r="A10" s="12" t="s">
        <v>85</v>
      </c>
      <c r="B10" s="13"/>
    </row>
  </sheetData>
  <sheetProtection/>
  <mergeCells count="2">
    <mergeCell ref="A2:B2"/>
    <mergeCell ref="A1:B1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view="pageBreakPreview" zoomScale="115" zoomScaleNormal="115" zoomScaleSheetLayoutView="115" zoomScalePageLayoutView="0" workbookViewId="0" topLeftCell="A13">
      <selection activeCell="C27" sqref="C27"/>
    </sheetView>
  </sheetViews>
  <sheetFormatPr defaultColWidth="9.33203125" defaultRowHeight="12.75"/>
  <cols>
    <col min="2" max="2" width="142" style="0" customWidth="1"/>
    <col min="3" max="3" width="19.5" style="0" customWidth="1"/>
    <col min="4" max="4" width="59" style="0" customWidth="1"/>
  </cols>
  <sheetData>
    <row r="1" ht="14.25">
      <c r="C1" s="21" t="s">
        <v>116</v>
      </c>
    </row>
    <row r="2" spans="1:4" ht="18.75" customHeight="1">
      <c r="A2" s="82" t="s">
        <v>16</v>
      </c>
      <c r="B2" s="82"/>
      <c r="C2" s="82"/>
      <c r="D2" s="83" t="s">
        <v>101</v>
      </c>
    </row>
    <row r="3" spans="1:4" ht="18.75" customHeight="1">
      <c r="A3" s="77" t="s">
        <v>86</v>
      </c>
      <c r="B3" s="77"/>
      <c r="C3" s="77"/>
      <c r="D3" s="83"/>
    </row>
    <row r="4" spans="1:4" ht="21.75" customHeight="1">
      <c r="A4" s="14" t="s">
        <v>100</v>
      </c>
      <c r="B4" s="14" t="s">
        <v>11</v>
      </c>
      <c r="C4" s="9" t="s">
        <v>102</v>
      </c>
      <c r="D4" s="83"/>
    </row>
    <row r="5" spans="1:4" ht="14.25" customHeight="1">
      <c r="A5" s="17">
        <v>1</v>
      </c>
      <c r="B5" s="17">
        <v>2</v>
      </c>
      <c r="C5" s="10">
        <v>3</v>
      </c>
      <c r="D5" s="16"/>
    </row>
    <row r="6" spans="1:4" ht="20.25" customHeight="1">
      <c r="A6" s="17">
        <v>1</v>
      </c>
      <c r="B6" s="15" t="s">
        <v>17</v>
      </c>
      <c r="C6" s="13">
        <v>10643621.56</v>
      </c>
      <c r="D6" s="7"/>
    </row>
    <row r="7" spans="1:4" ht="20.25" customHeight="1">
      <c r="A7" s="17"/>
      <c r="B7" s="15" t="s">
        <v>88</v>
      </c>
      <c r="C7" s="13"/>
      <c r="D7" s="7"/>
    </row>
    <row r="8" spans="1:4" ht="20.25" customHeight="1">
      <c r="A8" s="17" t="s">
        <v>103</v>
      </c>
      <c r="B8" s="19" t="s">
        <v>89</v>
      </c>
      <c r="C8" s="13">
        <v>10698408</v>
      </c>
      <c r="D8" s="7"/>
    </row>
    <row r="9" spans="1:4" ht="20.25" customHeight="1">
      <c r="A9" s="17"/>
      <c r="B9" s="19" t="s">
        <v>25</v>
      </c>
      <c r="C9" s="13"/>
      <c r="D9" s="7"/>
    </row>
    <row r="10" spans="1:4" ht="20.25" customHeight="1">
      <c r="A10" s="17" t="s">
        <v>104</v>
      </c>
      <c r="B10" s="20" t="s">
        <v>90</v>
      </c>
      <c r="C10" s="13">
        <v>6169139.52</v>
      </c>
      <c r="D10" s="18"/>
    </row>
    <row r="11" spans="1:4" ht="20.25" customHeight="1">
      <c r="A11" s="17" t="s">
        <v>105</v>
      </c>
      <c r="B11" s="19" t="s">
        <v>91</v>
      </c>
      <c r="C11" s="13"/>
      <c r="D11" s="7"/>
    </row>
    <row r="12" spans="1:4" ht="20.25" customHeight="1">
      <c r="A12" s="17"/>
      <c r="B12" s="19" t="s">
        <v>25</v>
      </c>
      <c r="C12" s="13"/>
      <c r="D12" s="7"/>
    </row>
    <row r="13" spans="1:4" ht="20.25" customHeight="1">
      <c r="A13" s="17" t="s">
        <v>106</v>
      </c>
      <c r="B13" s="20" t="s">
        <v>90</v>
      </c>
      <c r="C13" s="13"/>
      <c r="D13" s="7"/>
    </row>
    <row r="14" spans="1:4" ht="20.25" customHeight="1">
      <c r="A14" s="17">
        <v>2</v>
      </c>
      <c r="B14" s="15" t="s">
        <v>18</v>
      </c>
      <c r="C14" s="13">
        <v>21360.15</v>
      </c>
      <c r="D14" s="7"/>
    </row>
    <row r="15" spans="1:4" ht="20.25" customHeight="1">
      <c r="A15" s="17"/>
      <c r="B15" s="15" t="s">
        <v>88</v>
      </c>
      <c r="C15" s="13"/>
      <c r="D15" s="7"/>
    </row>
    <row r="16" spans="1:4" ht="20.25" customHeight="1">
      <c r="A16" s="17" t="s">
        <v>107</v>
      </c>
      <c r="B16" s="19" t="s">
        <v>92</v>
      </c>
      <c r="C16" s="13">
        <v>9154.51</v>
      </c>
      <c r="D16" s="7"/>
    </row>
    <row r="17" spans="1:4" ht="20.25" customHeight="1">
      <c r="A17" s="17"/>
      <c r="B17" s="19" t="s">
        <v>25</v>
      </c>
      <c r="C17" s="13"/>
      <c r="D17" s="7"/>
    </row>
    <row r="18" spans="1:4" ht="20.25" customHeight="1">
      <c r="A18" s="17" t="s">
        <v>108</v>
      </c>
      <c r="B18" s="20" t="s">
        <v>178</v>
      </c>
      <c r="C18" s="13">
        <f>C16</f>
        <v>9154.51</v>
      </c>
      <c r="D18" s="7"/>
    </row>
    <row r="19" spans="1:4" ht="20.25" customHeight="1">
      <c r="A19" s="17" t="s">
        <v>109</v>
      </c>
      <c r="B19" s="20" t="s">
        <v>93</v>
      </c>
      <c r="C19" s="13"/>
      <c r="D19" s="7"/>
    </row>
    <row r="20" spans="1:4" ht="20.25" customHeight="1">
      <c r="A20" s="17" t="s">
        <v>110</v>
      </c>
      <c r="B20" s="19" t="s">
        <v>94</v>
      </c>
      <c r="C20" s="13"/>
      <c r="D20" s="7"/>
    </row>
    <row r="21" spans="1:4" ht="20.25" customHeight="1">
      <c r="A21" s="17" t="s">
        <v>111</v>
      </c>
      <c r="B21" s="19" t="s">
        <v>95</v>
      </c>
      <c r="C21" s="13">
        <v>10750</v>
      </c>
      <c r="D21" s="7"/>
    </row>
    <row r="22" spans="1:4" ht="20.25" customHeight="1">
      <c r="A22" s="17" t="s">
        <v>112</v>
      </c>
      <c r="B22" s="19" t="s">
        <v>96</v>
      </c>
      <c r="C22" s="13">
        <v>1455.64</v>
      </c>
      <c r="D22" s="7"/>
    </row>
    <row r="23" spans="1:4" ht="20.25" customHeight="1">
      <c r="A23" s="17">
        <v>3</v>
      </c>
      <c r="B23" s="15" t="s">
        <v>19</v>
      </c>
      <c r="C23" s="13">
        <v>14997969.8</v>
      </c>
      <c r="D23" s="7"/>
    </row>
    <row r="24" spans="1:4" ht="20.25" customHeight="1">
      <c r="A24" s="17"/>
      <c r="B24" s="15" t="s">
        <v>88</v>
      </c>
      <c r="C24" s="13"/>
      <c r="D24" s="7"/>
    </row>
    <row r="25" spans="1:4" ht="20.25" customHeight="1">
      <c r="A25" s="17" t="s">
        <v>113</v>
      </c>
      <c r="B25" s="19" t="s">
        <v>97</v>
      </c>
      <c r="C25" s="13"/>
      <c r="D25" s="7"/>
    </row>
    <row r="26" spans="1:4" ht="20.25" customHeight="1">
      <c r="A26" s="17" t="s">
        <v>114</v>
      </c>
      <c r="B26" s="19" t="s">
        <v>98</v>
      </c>
      <c r="C26" s="13">
        <v>265877.28</v>
      </c>
      <c r="D26" s="7"/>
    </row>
    <row r="27" spans="1:4" ht="20.25" customHeight="1">
      <c r="A27" s="17"/>
      <c r="B27" s="20" t="s">
        <v>25</v>
      </c>
      <c r="C27" s="13"/>
      <c r="D27" s="7"/>
    </row>
    <row r="28" spans="1:4" ht="20.25" customHeight="1">
      <c r="A28" s="17" t="s">
        <v>115</v>
      </c>
      <c r="B28" s="20" t="s">
        <v>99</v>
      </c>
      <c r="C28" s="13"/>
      <c r="D28" s="7"/>
    </row>
  </sheetData>
  <sheetProtection/>
  <mergeCells count="3">
    <mergeCell ref="D2:D4"/>
    <mergeCell ref="A2:C2"/>
    <mergeCell ref="A3:C3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="115" zoomScaleNormal="115" zoomScaleSheetLayoutView="115" zoomScalePageLayoutView="0" workbookViewId="0" topLeftCell="A16">
      <selection activeCell="E17" sqref="E17"/>
    </sheetView>
  </sheetViews>
  <sheetFormatPr defaultColWidth="9.33203125" defaultRowHeight="12.75"/>
  <cols>
    <col min="1" max="1" width="41" style="23" customWidth="1"/>
    <col min="2" max="2" width="11.16015625" style="23" customWidth="1"/>
    <col min="3" max="3" width="16.16015625" style="23" customWidth="1"/>
    <col min="4" max="4" width="17" style="23" customWidth="1"/>
    <col min="5" max="5" width="19.5" style="23" customWidth="1"/>
    <col min="6" max="6" width="15" style="23" customWidth="1"/>
    <col min="7" max="7" width="17.66015625" style="23" customWidth="1"/>
    <col min="8" max="8" width="21.16015625" style="23" customWidth="1"/>
    <col min="9" max="9" width="24.16015625" style="23" customWidth="1"/>
    <col min="10" max="16384" width="9.33203125" style="23" customWidth="1"/>
  </cols>
  <sheetData>
    <row r="1" spans="1:8" ht="21.75" customHeight="1">
      <c r="A1" s="22" t="s">
        <v>0</v>
      </c>
      <c r="H1" s="24" t="s">
        <v>117</v>
      </c>
    </row>
    <row r="2" spans="1:9" ht="36" customHeight="1">
      <c r="A2" s="84" t="s">
        <v>206</v>
      </c>
      <c r="B2" s="84"/>
      <c r="C2" s="84"/>
      <c r="D2" s="84"/>
      <c r="E2" s="84"/>
      <c r="F2" s="84"/>
      <c r="G2" s="84"/>
      <c r="H2" s="84"/>
      <c r="I2" s="36" t="s">
        <v>163</v>
      </c>
    </row>
    <row r="3" spans="1:8" ht="24" customHeight="1">
      <c r="A3" s="85" t="s">
        <v>20</v>
      </c>
      <c r="B3" s="85" t="s">
        <v>21</v>
      </c>
      <c r="C3" s="85" t="s">
        <v>22</v>
      </c>
      <c r="D3" s="85" t="s">
        <v>23</v>
      </c>
      <c r="E3" s="85"/>
      <c r="F3" s="85"/>
      <c r="G3" s="85"/>
      <c r="H3" s="85"/>
    </row>
    <row r="4" spans="1:8" ht="19.5" customHeight="1">
      <c r="A4" s="86" t="s">
        <v>0</v>
      </c>
      <c r="B4" s="86" t="s">
        <v>0</v>
      </c>
      <c r="C4" s="86" t="s">
        <v>0</v>
      </c>
      <c r="D4" s="85" t="s">
        <v>24</v>
      </c>
      <c r="E4" s="85" t="s">
        <v>25</v>
      </c>
      <c r="F4" s="85"/>
      <c r="G4" s="85"/>
      <c r="H4" s="85"/>
    </row>
    <row r="5" spans="1:8" ht="96" customHeight="1">
      <c r="A5" s="86" t="s">
        <v>0</v>
      </c>
      <c r="B5" s="86" t="s">
        <v>0</v>
      </c>
      <c r="C5" s="86" t="s">
        <v>0</v>
      </c>
      <c r="D5" s="86" t="s">
        <v>0</v>
      </c>
      <c r="E5" s="10" t="s">
        <v>179</v>
      </c>
      <c r="F5" s="10" t="s">
        <v>26</v>
      </c>
      <c r="G5" s="10" t="s">
        <v>27</v>
      </c>
      <c r="H5" s="10" t="s">
        <v>28</v>
      </c>
    </row>
    <row r="6" spans="1:8" ht="20.25" customHeight="1">
      <c r="A6" s="10" t="s">
        <v>29</v>
      </c>
      <c r="B6" s="10" t="s">
        <v>30</v>
      </c>
      <c r="C6" s="10" t="s">
        <v>31</v>
      </c>
      <c r="D6" s="10" t="s">
        <v>32</v>
      </c>
      <c r="E6" s="10" t="s">
        <v>33</v>
      </c>
      <c r="F6" s="10" t="s">
        <v>34</v>
      </c>
      <c r="G6" s="10">
        <v>7</v>
      </c>
      <c r="H6" s="10" t="s">
        <v>36</v>
      </c>
    </row>
    <row r="7" spans="1:8" ht="21" customHeight="1">
      <c r="A7" s="28" t="s">
        <v>38</v>
      </c>
      <c r="B7" s="9" t="s">
        <v>39</v>
      </c>
      <c r="C7" s="10" t="s">
        <v>40</v>
      </c>
      <c r="D7" s="43">
        <f>E7+F7+H7</f>
        <v>7007416</v>
      </c>
      <c r="E7" s="43">
        <f>E9</f>
        <v>6760812</v>
      </c>
      <c r="F7" s="43">
        <f>F12</f>
        <v>132604</v>
      </c>
      <c r="G7" s="43">
        <v>0</v>
      </c>
      <c r="H7" s="43">
        <f>H9</f>
        <v>114000</v>
      </c>
    </row>
    <row r="8" spans="1:8" ht="21" customHeight="1">
      <c r="A8" s="11" t="s">
        <v>41</v>
      </c>
      <c r="B8" s="10" t="s">
        <v>42</v>
      </c>
      <c r="C8" s="10" t="s">
        <v>0</v>
      </c>
      <c r="D8" s="13"/>
      <c r="E8" s="44" t="s">
        <v>40</v>
      </c>
      <c r="F8" s="44" t="s">
        <v>40</v>
      </c>
      <c r="G8" s="44" t="s">
        <v>40</v>
      </c>
      <c r="H8" s="44" t="s">
        <v>40</v>
      </c>
    </row>
    <row r="9" spans="1:8" ht="21" customHeight="1">
      <c r="A9" s="11" t="s">
        <v>43</v>
      </c>
      <c r="B9" s="10" t="s">
        <v>44</v>
      </c>
      <c r="C9" s="10">
        <v>130</v>
      </c>
      <c r="D9" s="13">
        <f>E9+H9</f>
        <v>6874812</v>
      </c>
      <c r="E9" s="13">
        <f>E15</f>
        <v>6760812</v>
      </c>
      <c r="F9" s="44" t="s">
        <v>40</v>
      </c>
      <c r="G9" s="44" t="s">
        <v>40</v>
      </c>
      <c r="H9" s="13">
        <f>H15</f>
        <v>114000</v>
      </c>
    </row>
    <row r="10" spans="1:8" ht="34.5" customHeight="1">
      <c r="A10" s="11" t="s">
        <v>46</v>
      </c>
      <c r="B10" s="10" t="s">
        <v>45</v>
      </c>
      <c r="C10" s="10" t="s">
        <v>0</v>
      </c>
      <c r="D10" s="13"/>
      <c r="E10" s="44" t="s">
        <v>40</v>
      </c>
      <c r="F10" s="44" t="s">
        <v>40</v>
      </c>
      <c r="G10" s="44" t="s">
        <v>40</v>
      </c>
      <c r="H10" s="44" t="s">
        <v>40</v>
      </c>
    </row>
    <row r="11" spans="1:8" ht="78" customHeight="1">
      <c r="A11" s="11" t="s">
        <v>47</v>
      </c>
      <c r="B11" s="10" t="s">
        <v>48</v>
      </c>
      <c r="C11" s="10" t="s">
        <v>0</v>
      </c>
      <c r="D11" s="13"/>
      <c r="E11" s="44" t="s">
        <v>40</v>
      </c>
      <c r="F11" s="44" t="s">
        <v>40</v>
      </c>
      <c r="G11" s="44" t="s">
        <v>40</v>
      </c>
      <c r="H11" s="44" t="s">
        <v>40</v>
      </c>
    </row>
    <row r="12" spans="1:8" ht="32.25" customHeight="1">
      <c r="A12" s="11" t="s">
        <v>49</v>
      </c>
      <c r="B12" s="10" t="s">
        <v>50</v>
      </c>
      <c r="C12" s="10">
        <v>180</v>
      </c>
      <c r="D12" s="13">
        <f>F12</f>
        <v>132604</v>
      </c>
      <c r="E12" s="44" t="s">
        <v>40</v>
      </c>
      <c r="F12" s="13">
        <f>F15</f>
        <v>132604</v>
      </c>
      <c r="G12" s="13">
        <v>0</v>
      </c>
      <c r="H12" s="44" t="s">
        <v>40</v>
      </c>
    </row>
    <row r="13" spans="1:8" ht="21" customHeight="1">
      <c r="A13" s="11" t="s">
        <v>51</v>
      </c>
      <c r="B13" s="10" t="s">
        <v>52</v>
      </c>
      <c r="C13" s="10" t="s">
        <v>0</v>
      </c>
      <c r="D13" s="13"/>
      <c r="E13" s="44" t="s">
        <v>40</v>
      </c>
      <c r="F13" s="44" t="s">
        <v>40</v>
      </c>
      <c r="G13" s="44" t="s">
        <v>40</v>
      </c>
      <c r="H13" s="44" t="s">
        <v>40</v>
      </c>
    </row>
    <row r="14" spans="1:8" ht="21" customHeight="1">
      <c r="A14" s="11" t="s">
        <v>53</v>
      </c>
      <c r="B14" s="10" t="s">
        <v>54</v>
      </c>
      <c r="C14" s="10" t="s">
        <v>118</v>
      </c>
      <c r="D14" s="13"/>
      <c r="E14" s="44" t="s">
        <v>40</v>
      </c>
      <c r="F14" s="44" t="s">
        <v>40</v>
      </c>
      <c r="G14" s="44" t="s">
        <v>40</v>
      </c>
      <c r="H14" s="44" t="s">
        <v>40</v>
      </c>
    </row>
    <row r="15" spans="1:9" ht="22.5" customHeight="1">
      <c r="A15" s="28" t="s">
        <v>55</v>
      </c>
      <c r="B15" s="9" t="s">
        <v>56</v>
      </c>
      <c r="C15" s="10" t="s">
        <v>40</v>
      </c>
      <c r="D15" s="43">
        <f aca="true" t="shared" si="0" ref="D15:D45">E15+F15+G15+H15</f>
        <v>7007416</v>
      </c>
      <c r="E15" s="43">
        <f>E17+E20+E21+E23+E29+E22</f>
        <v>6760812</v>
      </c>
      <c r="F15" s="43">
        <f>96000+F29</f>
        <v>132604</v>
      </c>
      <c r="G15" s="43">
        <f>G16+G17+G20+G21+G23+G29</f>
        <v>0</v>
      </c>
      <c r="H15" s="43">
        <f>H16+H17+H20+H21+H23+H29</f>
        <v>114000</v>
      </c>
      <c r="I15" s="23">
        <f>D15-D7</f>
        <v>0</v>
      </c>
    </row>
    <row r="16" spans="1:8" ht="25.5" customHeight="1">
      <c r="A16" s="12" t="s">
        <v>120</v>
      </c>
      <c r="B16" s="10">
        <v>210</v>
      </c>
      <c r="C16" s="10"/>
      <c r="D16" s="43">
        <f t="shared" si="0"/>
        <v>4431000</v>
      </c>
      <c r="E16" s="13">
        <f>E18</f>
        <v>4335000</v>
      </c>
      <c r="F16" s="13">
        <v>96000</v>
      </c>
      <c r="G16" s="13"/>
      <c r="H16" s="13"/>
    </row>
    <row r="17" spans="1:8" ht="49.5" customHeight="1">
      <c r="A17" s="26" t="s">
        <v>119</v>
      </c>
      <c r="B17" s="10">
        <v>211</v>
      </c>
      <c r="C17" s="10"/>
      <c r="D17" s="43">
        <f t="shared" si="0"/>
        <v>5656184</v>
      </c>
      <c r="E17" s="13">
        <f>E18+E19</f>
        <v>5656184</v>
      </c>
      <c r="F17" s="13"/>
      <c r="G17" s="13"/>
      <c r="H17" s="13"/>
    </row>
    <row r="18" spans="1:8" ht="24.75" customHeight="1">
      <c r="A18" s="27" t="s">
        <v>128</v>
      </c>
      <c r="B18" s="10" t="s">
        <v>129</v>
      </c>
      <c r="C18" s="10"/>
      <c r="D18" s="43">
        <f t="shared" si="0"/>
        <v>4335000</v>
      </c>
      <c r="E18" s="13">
        <v>4335000</v>
      </c>
      <c r="F18" s="13"/>
      <c r="G18" s="13"/>
      <c r="H18" s="13"/>
    </row>
    <row r="19" spans="1:8" ht="136.5" customHeight="1">
      <c r="A19" s="27" t="s">
        <v>130</v>
      </c>
      <c r="B19" s="10" t="s">
        <v>131</v>
      </c>
      <c r="C19" s="10"/>
      <c r="D19" s="43">
        <f t="shared" si="0"/>
        <v>1321184</v>
      </c>
      <c r="E19" s="13">
        <v>1321184</v>
      </c>
      <c r="F19" s="13"/>
      <c r="G19" s="13"/>
      <c r="H19" s="13"/>
    </row>
    <row r="20" spans="1:8" ht="49.5" customHeight="1">
      <c r="A20" s="26" t="s">
        <v>126</v>
      </c>
      <c r="B20" s="10">
        <v>212</v>
      </c>
      <c r="C20" s="10"/>
      <c r="D20" s="43">
        <f t="shared" si="0"/>
        <v>0</v>
      </c>
      <c r="E20" s="13"/>
      <c r="F20" s="13"/>
      <c r="G20" s="13"/>
      <c r="H20" s="13"/>
    </row>
    <row r="21" spans="1:8" ht="37.5" customHeight="1">
      <c r="A21" s="26" t="s">
        <v>127</v>
      </c>
      <c r="B21" s="10">
        <v>213</v>
      </c>
      <c r="C21" s="10"/>
      <c r="D21" s="43">
        <f t="shared" si="0"/>
        <v>0</v>
      </c>
      <c r="E21" s="13"/>
      <c r="F21" s="13"/>
      <c r="G21" s="13"/>
      <c r="H21" s="13"/>
    </row>
    <row r="22" spans="1:8" ht="36" customHeight="1">
      <c r="A22" s="12" t="s">
        <v>121</v>
      </c>
      <c r="B22" s="10">
        <v>220</v>
      </c>
      <c r="C22" s="10"/>
      <c r="D22" s="43">
        <f t="shared" si="0"/>
        <v>75600</v>
      </c>
      <c r="E22" s="13">
        <v>75600</v>
      </c>
      <c r="F22" s="45"/>
      <c r="G22" s="13"/>
      <c r="H22" s="13"/>
    </row>
    <row r="23" spans="1:8" ht="36" customHeight="1">
      <c r="A23" s="12" t="s">
        <v>122</v>
      </c>
      <c r="B23" s="10">
        <v>230</v>
      </c>
      <c r="C23" s="10"/>
      <c r="D23" s="43">
        <f t="shared" si="0"/>
        <v>200000</v>
      </c>
      <c r="E23" s="13">
        <f>E24+E25+E26</f>
        <v>200000</v>
      </c>
      <c r="F23" s="13"/>
      <c r="G23" s="13"/>
      <c r="H23" s="13"/>
    </row>
    <row r="24" spans="1:8" ht="30" customHeight="1">
      <c r="A24" s="26" t="s">
        <v>234</v>
      </c>
      <c r="B24" s="10">
        <v>231</v>
      </c>
      <c r="C24" s="10"/>
      <c r="D24" s="43">
        <f t="shared" si="0"/>
        <v>199000</v>
      </c>
      <c r="E24" s="13">
        <v>199000</v>
      </c>
      <c r="F24" s="13"/>
      <c r="G24" s="13"/>
      <c r="H24" s="13"/>
    </row>
    <row r="25" spans="1:8" ht="20.25" customHeight="1">
      <c r="A25" s="26" t="s">
        <v>132</v>
      </c>
      <c r="B25" s="10">
        <v>232</v>
      </c>
      <c r="C25" s="10"/>
      <c r="D25" s="43">
        <f t="shared" si="0"/>
        <v>1000</v>
      </c>
      <c r="E25" s="13">
        <v>1000</v>
      </c>
      <c r="F25" s="13"/>
      <c r="G25" s="13"/>
      <c r="H25" s="13"/>
    </row>
    <row r="26" spans="1:8" ht="20.25" customHeight="1">
      <c r="A26" s="26"/>
      <c r="B26" s="10"/>
      <c r="C26" s="10"/>
      <c r="D26" s="43"/>
      <c r="E26" s="13"/>
      <c r="F26" s="13"/>
      <c r="G26" s="13"/>
      <c r="H26" s="13"/>
    </row>
    <row r="27" spans="1:8" ht="39" customHeight="1">
      <c r="A27" s="12" t="s">
        <v>123</v>
      </c>
      <c r="B27" s="10">
        <v>240</v>
      </c>
      <c r="C27" s="10"/>
      <c r="D27" s="43">
        <f t="shared" si="0"/>
        <v>0</v>
      </c>
      <c r="E27" s="13"/>
      <c r="F27" s="13"/>
      <c r="G27" s="13"/>
      <c r="H27" s="13"/>
    </row>
    <row r="28" spans="1:8" ht="48.75" customHeight="1">
      <c r="A28" s="12" t="s">
        <v>124</v>
      </c>
      <c r="B28" s="10">
        <v>250</v>
      </c>
      <c r="C28" s="10"/>
      <c r="D28" s="43">
        <f t="shared" si="0"/>
        <v>0</v>
      </c>
      <c r="E28" s="13">
        <v>0</v>
      </c>
      <c r="F28" s="13">
        <v>0</v>
      </c>
      <c r="G28" s="13">
        <v>0</v>
      </c>
      <c r="H28" s="13">
        <v>0</v>
      </c>
    </row>
    <row r="29" spans="1:8" ht="34.5" customHeight="1">
      <c r="A29" s="12" t="s">
        <v>125</v>
      </c>
      <c r="B29" s="10">
        <v>260</v>
      </c>
      <c r="C29" s="10" t="s">
        <v>40</v>
      </c>
      <c r="D29" s="43">
        <f t="shared" si="0"/>
        <v>979632</v>
      </c>
      <c r="E29" s="13">
        <f>E30+E31+E32+E33+E34+E35+E36+E37</f>
        <v>829028</v>
      </c>
      <c r="F29" s="13">
        <f>F30+F31+F32+F33+F34+F35+F36+F37</f>
        <v>36604</v>
      </c>
      <c r="G29" s="13">
        <f>G30+G31+G32+G33+G34+G35+G36+G37</f>
        <v>0</v>
      </c>
      <c r="H29" s="13">
        <f>H30+H31+H32+H33+H34+H35+H36+H37</f>
        <v>114000</v>
      </c>
    </row>
    <row r="30" spans="1:8" ht="26.25" customHeight="1">
      <c r="A30" s="26" t="s">
        <v>133</v>
      </c>
      <c r="B30" s="10">
        <v>261</v>
      </c>
      <c r="C30" s="10"/>
      <c r="D30" s="43">
        <f t="shared" si="0"/>
        <v>5200</v>
      </c>
      <c r="E30" s="13">
        <v>5200</v>
      </c>
      <c r="F30" s="13"/>
      <c r="G30" s="13"/>
      <c r="H30" s="13"/>
    </row>
    <row r="31" spans="1:8" ht="26.25" customHeight="1">
      <c r="A31" s="26" t="s">
        <v>134</v>
      </c>
      <c r="B31" s="10">
        <v>262</v>
      </c>
      <c r="C31" s="10"/>
      <c r="D31" s="43">
        <f t="shared" si="0"/>
        <v>0</v>
      </c>
      <c r="E31" s="13"/>
      <c r="F31" s="13"/>
      <c r="G31" s="13"/>
      <c r="H31" s="13"/>
    </row>
    <row r="32" spans="1:8" ht="26.25" customHeight="1">
      <c r="A32" s="26" t="s">
        <v>135</v>
      </c>
      <c r="B32" s="10">
        <v>263</v>
      </c>
      <c r="C32" s="10"/>
      <c r="D32" s="43">
        <f t="shared" si="0"/>
        <v>630000</v>
      </c>
      <c r="E32" s="13">
        <v>630000</v>
      </c>
      <c r="F32" s="13"/>
      <c r="G32" s="13"/>
      <c r="H32" s="13"/>
    </row>
    <row r="33" spans="1:8" ht="26.25" customHeight="1">
      <c r="A33" s="26" t="s">
        <v>136</v>
      </c>
      <c r="B33" s="10">
        <v>264</v>
      </c>
      <c r="C33" s="10"/>
      <c r="D33" s="43">
        <f t="shared" si="0"/>
        <v>0</v>
      </c>
      <c r="E33" s="13">
        <v>0</v>
      </c>
      <c r="F33" s="13"/>
      <c r="G33" s="13"/>
      <c r="H33" s="13"/>
    </row>
    <row r="34" spans="1:8" ht="33.75" customHeight="1">
      <c r="A34" s="26" t="s">
        <v>137</v>
      </c>
      <c r="B34" s="10">
        <v>265</v>
      </c>
      <c r="C34" s="10"/>
      <c r="D34" s="43">
        <f t="shared" si="0"/>
        <v>61400</v>
      </c>
      <c r="E34" s="13">
        <v>61400</v>
      </c>
      <c r="F34" s="13"/>
      <c r="G34" s="13"/>
      <c r="H34" s="13"/>
    </row>
    <row r="35" spans="1:8" ht="26.25" customHeight="1">
      <c r="A35" s="26" t="s">
        <v>138</v>
      </c>
      <c r="B35" s="10">
        <v>266</v>
      </c>
      <c r="C35" s="10"/>
      <c r="D35" s="43">
        <f t="shared" si="0"/>
        <v>21060</v>
      </c>
      <c r="E35" s="13">
        <v>20060</v>
      </c>
      <c r="F35" s="13">
        <v>1000</v>
      </c>
      <c r="G35" s="13"/>
      <c r="H35" s="13"/>
    </row>
    <row r="36" spans="1:8" ht="33.75" customHeight="1">
      <c r="A36" s="26" t="s">
        <v>139</v>
      </c>
      <c r="B36" s="10">
        <v>267</v>
      </c>
      <c r="C36" s="10"/>
      <c r="D36" s="43">
        <f t="shared" si="0"/>
        <v>0</v>
      </c>
      <c r="E36" s="13">
        <v>0</v>
      </c>
      <c r="F36" s="13"/>
      <c r="G36" s="13"/>
      <c r="H36" s="13"/>
    </row>
    <row r="37" spans="1:8" ht="34.5" customHeight="1">
      <c r="A37" s="26" t="s">
        <v>140</v>
      </c>
      <c r="B37" s="10">
        <v>268</v>
      </c>
      <c r="C37" s="10"/>
      <c r="D37" s="43">
        <f t="shared" si="0"/>
        <v>261972</v>
      </c>
      <c r="E37" s="13">
        <v>112368</v>
      </c>
      <c r="F37" s="13">
        <v>35604</v>
      </c>
      <c r="G37" s="13"/>
      <c r="H37" s="13">
        <v>114000</v>
      </c>
    </row>
    <row r="38" spans="1:8" ht="38.25" customHeight="1">
      <c r="A38" s="28" t="s">
        <v>141</v>
      </c>
      <c r="B38" s="9">
        <v>300</v>
      </c>
      <c r="C38" s="10"/>
      <c r="D38" s="43">
        <f t="shared" si="0"/>
        <v>0</v>
      </c>
      <c r="E38" s="13"/>
      <c r="F38" s="13"/>
      <c r="G38" s="13"/>
      <c r="H38" s="13"/>
    </row>
    <row r="39" spans="1:8" ht="20.25" customHeight="1">
      <c r="A39" s="25" t="s">
        <v>142</v>
      </c>
      <c r="B39" s="10">
        <v>310</v>
      </c>
      <c r="C39" s="10"/>
      <c r="D39" s="43">
        <f t="shared" si="0"/>
        <v>0</v>
      </c>
      <c r="E39" s="13"/>
      <c r="F39" s="13"/>
      <c r="G39" s="13"/>
      <c r="H39" s="13"/>
    </row>
    <row r="40" spans="1:8" ht="20.25" customHeight="1">
      <c r="A40" s="25" t="s">
        <v>143</v>
      </c>
      <c r="B40" s="10">
        <v>320</v>
      </c>
      <c r="C40" s="10"/>
      <c r="D40" s="43">
        <f t="shared" si="0"/>
        <v>0</v>
      </c>
      <c r="E40" s="13"/>
      <c r="F40" s="13"/>
      <c r="G40" s="13"/>
      <c r="H40" s="13"/>
    </row>
    <row r="41" spans="1:8" ht="32.25" customHeight="1">
      <c r="A41" s="28" t="s">
        <v>146</v>
      </c>
      <c r="B41" s="9">
        <v>400</v>
      </c>
      <c r="C41" s="10"/>
      <c r="D41" s="43">
        <f t="shared" si="0"/>
        <v>0</v>
      </c>
      <c r="E41" s="13"/>
      <c r="F41" s="13"/>
      <c r="G41" s="13"/>
      <c r="H41" s="13"/>
    </row>
    <row r="42" spans="1:8" ht="21.75" customHeight="1">
      <c r="A42" s="25" t="s">
        <v>144</v>
      </c>
      <c r="B42" s="10">
        <v>410</v>
      </c>
      <c r="C42" s="10"/>
      <c r="D42" s="43">
        <f t="shared" si="0"/>
        <v>0</v>
      </c>
      <c r="E42" s="13"/>
      <c r="F42" s="13"/>
      <c r="G42" s="13"/>
      <c r="H42" s="13"/>
    </row>
    <row r="43" spans="1:8" ht="21.75" customHeight="1">
      <c r="A43" s="25" t="s">
        <v>145</v>
      </c>
      <c r="B43" s="10">
        <v>420</v>
      </c>
      <c r="C43" s="10"/>
      <c r="D43" s="43">
        <f t="shared" si="0"/>
        <v>0</v>
      </c>
      <c r="E43" s="13"/>
      <c r="F43" s="13"/>
      <c r="G43" s="13"/>
      <c r="H43" s="13"/>
    </row>
    <row r="44" spans="1:8" ht="23.25" customHeight="1">
      <c r="A44" s="28" t="s">
        <v>147</v>
      </c>
      <c r="B44" s="9">
        <v>500</v>
      </c>
      <c r="C44" s="10"/>
      <c r="D44" s="43">
        <f t="shared" si="0"/>
        <v>0</v>
      </c>
      <c r="E44" s="13"/>
      <c r="F44" s="13"/>
      <c r="G44" s="13"/>
      <c r="H44" s="13">
        <v>0</v>
      </c>
    </row>
    <row r="45" spans="1:8" ht="23.25" customHeight="1">
      <c r="A45" s="28" t="s">
        <v>58</v>
      </c>
      <c r="B45" s="9">
        <v>600</v>
      </c>
      <c r="C45" s="10"/>
      <c r="D45" s="43">
        <f t="shared" si="0"/>
        <v>0</v>
      </c>
      <c r="E45" s="13"/>
      <c r="F45" s="13"/>
      <c r="G45" s="13"/>
      <c r="H45" s="13"/>
    </row>
  </sheetData>
  <sheetProtection/>
  <autoFilter ref="A6:H6"/>
  <mergeCells count="7">
    <mergeCell ref="A2:H2"/>
    <mergeCell ref="A3:A5"/>
    <mergeCell ref="B3:B5"/>
    <mergeCell ref="C3:C5"/>
    <mergeCell ref="D3:H3"/>
    <mergeCell ref="D4:D5"/>
    <mergeCell ref="E4:H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="115" zoomScaleNormal="115" zoomScaleSheetLayoutView="115" zoomScalePageLayoutView="0" workbookViewId="0" topLeftCell="A34">
      <selection activeCell="E17" sqref="E17"/>
    </sheetView>
  </sheetViews>
  <sheetFormatPr defaultColWidth="9.33203125" defaultRowHeight="12.75"/>
  <cols>
    <col min="1" max="1" width="41" style="23" customWidth="1"/>
    <col min="2" max="2" width="11.16015625" style="23" customWidth="1"/>
    <col min="3" max="3" width="16.16015625" style="23" customWidth="1"/>
    <col min="4" max="4" width="17" style="23" customWidth="1"/>
    <col min="5" max="5" width="19.5" style="23" customWidth="1"/>
    <col min="6" max="6" width="15" style="23" customWidth="1"/>
    <col min="7" max="7" width="17.66015625" style="23" customWidth="1"/>
    <col min="8" max="8" width="21.16015625" style="23" customWidth="1"/>
    <col min="9" max="9" width="24.16015625" style="23" customWidth="1"/>
    <col min="10" max="16384" width="9.33203125" style="23" customWidth="1"/>
  </cols>
  <sheetData>
    <row r="1" spans="1:8" ht="21.75" customHeight="1">
      <c r="A1" s="22" t="s">
        <v>0</v>
      </c>
      <c r="H1" s="24" t="s">
        <v>117</v>
      </c>
    </row>
    <row r="2" spans="1:9" ht="36" customHeight="1">
      <c r="A2" s="84" t="s">
        <v>235</v>
      </c>
      <c r="B2" s="84"/>
      <c r="C2" s="84"/>
      <c r="D2" s="84"/>
      <c r="E2" s="84"/>
      <c r="F2" s="84"/>
      <c r="G2" s="84"/>
      <c r="H2" s="84"/>
      <c r="I2" s="36" t="s">
        <v>163</v>
      </c>
    </row>
    <row r="3" spans="1:8" ht="24" customHeight="1">
      <c r="A3" s="85" t="s">
        <v>20</v>
      </c>
      <c r="B3" s="85" t="s">
        <v>21</v>
      </c>
      <c r="C3" s="85" t="s">
        <v>22</v>
      </c>
      <c r="D3" s="85" t="s">
        <v>23</v>
      </c>
      <c r="E3" s="85"/>
      <c r="F3" s="85"/>
      <c r="G3" s="85"/>
      <c r="H3" s="85"/>
    </row>
    <row r="4" spans="1:8" ht="19.5" customHeight="1">
      <c r="A4" s="86" t="s">
        <v>0</v>
      </c>
      <c r="B4" s="86" t="s">
        <v>0</v>
      </c>
      <c r="C4" s="86" t="s">
        <v>0</v>
      </c>
      <c r="D4" s="85" t="s">
        <v>24</v>
      </c>
      <c r="E4" s="85" t="s">
        <v>25</v>
      </c>
      <c r="F4" s="85"/>
      <c r="G4" s="85"/>
      <c r="H4" s="85"/>
    </row>
    <row r="5" spans="1:8" ht="96" customHeight="1">
      <c r="A5" s="86" t="s">
        <v>0</v>
      </c>
      <c r="B5" s="86" t="s">
        <v>0</v>
      </c>
      <c r="C5" s="86" t="s">
        <v>0</v>
      </c>
      <c r="D5" s="86" t="s">
        <v>0</v>
      </c>
      <c r="E5" s="10" t="s">
        <v>179</v>
      </c>
      <c r="F5" s="10" t="s">
        <v>26</v>
      </c>
      <c r="G5" s="10" t="s">
        <v>27</v>
      </c>
      <c r="H5" s="10" t="s">
        <v>28</v>
      </c>
    </row>
    <row r="6" spans="1:8" ht="20.25" customHeight="1">
      <c r="A6" s="10" t="s">
        <v>29</v>
      </c>
      <c r="B6" s="10" t="s">
        <v>30</v>
      </c>
      <c r="C6" s="10" t="s">
        <v>31</v>
      </c>
      <c r="D6" s="10" t="s">
        <v>32</v>
      </c>
      <c r="E6" s="10" t="s">
        <v>33</v>
      </c>
      <c r="F6" s="10" t="s">
        <v>34</v>
      </c>
      <c r="G6" s="10">
        <v>7</v>
      </c>
      <c r="H6" s="10" t="s">
        <v>36</v>
      </c>
    </row>
    <row r="7" spans="1:8" ht="21" customHeight="1">
      <c r="A7" s="28" t="s">
        <v>38</v>
      </c>
      <c r="B7" s="9" t="s">
        <v>39</v>
      </c>
      <c r="C7" s="10" t="s">
        <v>40</v>
      </c>
      <c r="D7" s="43">
        <f>E7+F7+H7</f>
        <v>6543764</v>
      </c>
      <c r="E7" s="43">
        <f>E9</f>
        <v>6293160</v>
      </c>
      <c r="F7" s="43">
        <f>F12</f>
        <v>136604</v>
      </c>
      <c r="G7" s="43">
        <v>0</v>
      </c>
      <c r="H7" s="43">
        <f>H9</f>
        <v>114000</v>
      </c>
    </row>
    <row r="8" spans="1:8" ht="21" customHeight="1">
      <c r="A8" s="11" t="s">
        <v>41</v>
      </c>
      <c r="B8" s="10" t="s">
        <v>42</v>
      </c>
      <c r="C8" s="10" t="s">
        <v>0</v>
      </c>
      <c r="D8" s="13"/>
      <c r="E8" s="44" t="s">
        <v>40</v>
      </c>
      <c r="F8" s="44" t="s">
        <v>40</v>
      </c>
      <c r="G8" s="44" t="s">
        <v>40</v>
      </c>
      <c r="H8" s="44" t="s">
        <v>40</v>
      </c>
    </row>
    <row r="9" spans="1:8" ht="21" customHeight="1">
      <c r="A9" s="11" t="s">
        <v>43</v>
      </c>
      <c r="B9" s="10" t="s">
        <v>44</v>
      </c>
      <c r="C9" s="10">
        <v>130</v>
      </c>
      <c r="D9" s="13">
        <f>E9+H9</f>
        <v>6407160</v>
      </c>
      <c r="E9" s="13">
        <f>E15</f>
        <v>6293160</v>
      </c>
      <c r="F9" s="44" t="s">
        <v>40</v>
      </c>
      <c r="G9" s="44" t="s">
        <v>40</v>
      </c>
      <c r="H9" s="13">
        <f>H15</f>
        <v>114000</v>
      </c>
    </row>
    <row r="10" spans="1:8" ht="34.5" customHeight="1">
      <c r="A10" s="11" t="s">
        <v>46</v>
      </c>
      <c r="B10" s="10" t="s">
        <v>45</v>
      </c>
      <c r="C10" s="10" t="s">
        <v>0</v>
      </c>
      <c r="D10" s="13"/>
      <c r="E10" s="44" t="s">
        <v>40</v>
      </c>
      <c r="F10" s="44" t="s">
        <v>40</v>
      </c>
      <c r="G10" s="44" t="s">
        <v>40</v>
      </c>
      <c r="H10" s="44" t="s">
        <v>40</v>
      </c>
    </row>
    <row r="11" spans="1:8" ht="78" customHeight="1">
      <c r="A11" s="11" t="s">
        <v>47</v>
      </c>
      <c r="B11" s="10" t="s">
        <v>48</v>
      </c>
      <c r="C11" s="10" t="s">
        <v>0</v>
      </c>
      <c r="D11" s="13"/>
      <c r="E11" s="44" t="s">
        <v>40</v>
      </c>
      <c r="F11" s="44" t="s">
        <v>40</v>
      </c>
      <c r="G11" s="44" t="s">
        <v>40</v>
      </c>
      <c r="H11" s="44" t="s">
        <v>40</v>
      </c>
    </row>
    <row r="12" spans="1:8" ht="32.25" customHeight="1">
      <c r="A12" s="11" t="s">
        <v>49</v>
      </c>
      <c r="B12" s="10" t="s">
        <v>50</v>
      </c>
      <c r="C12" s="10">
        <v>180</v>
      </c>
      <c r="D12" s="13">
        <f>F12</f>
        <v>136604</v>
      </c>
      <c r="E12" s="44" t="s">
        <v>40</v>
      </c>
      <c r="F12" s="13">
        <f>F15</f>
        <v>136604</v>
      </c>
      <c r="G12" s="13">
        <v>0</v>
      </c>
      <c r="H12" s="44" t="s">
        <v>40</v>
      </c>
    </row>
    <row r="13" spans="1:8" ht="21" customHeight="1">
      <c r="A13" s="11" t="s">
        <v>51</v>
      </c>
      <c r="B13" s="10" t="s">
        <v>52</v>
      </c>
      <c r="C13" s="10" t="s">
        <v>0</v>
      </c>
      <c r="D13" s="13"/>
      <c r="E13" s="44" t="s">
        <v>40</v>
      </c>
      <c r="F13" s="44" t="s">
        <v>40</v>
      </c>
      <c r="G13" s="44" t="s">
        <v>40</v>
      </c>
      <c r="H13" s="44" t="s">
        <v>40</v>
      </c>
    </row>
    <row r="14" spans="1:8" ht="21" customHeight="1">
      <c r="A14" s="11" t="s">
        <v>53</v>
      </c>
      <c r="B14" s="10" t="s">
        <v>54</v>
      </c>
      <c r="C14" s="10" t="s">
        <v>118</v>
      </c>
      <c r="D14" s="13"/>
      <c r="E14" s="44" t="s">
        <v>40</v>
      </c>
      <c r="F14" s="44" t="s">
        <v>40</v>
      </c>
      <c r="G14" s="44" t="s">
        <v>40</v>
      </c>
      <c r="H14" s="44" t="s">
        <v>40</v>
      </c>
    </row>
    <row r="15" spans="1:9" ht="22.5" customHeight="1">
      <c r="A15" s="28" t="s">
        <v>55</v>
      </c>
      <c r="B15" s="9" t="s">
        <v>56</v>
      </c>
      <c r="C15" s="10" t="s">
        <v>40</v>
      </c>
      <c r="D15" s="43">
        <f aca="true" t="shared" si="0" ref="D15:D45">E15+F15+G15+H15</f>
        <v>6543764</v>
      </c>
      <c r="E15" s="43">
        <f>E17+E20+E21+E23+E29+E22</f>
        <v>6293160</v>
      </c>
      <c r="F15" s="43">
        <f>96000+F29</f>
        <v>136604</v>
      </c>
      <c r="G15" s="43">
        <f>G16+G17+G20+G21+G23+G29</f>
        <v>0</v>
      </c>
      <c r="H15" s="43">
        <f>H16+H17+H20+H21+H23+H29</f>
        <v>114000</v>
      </c>
      <c r="I15" s="23">
        <f>D15-D7</f>
        <v>0</v>
      </c>
    </row>
    <row r="16" spans="1:8" ht="25.5" customHeight="1">
      <c r="A16" s="12" t="s">
        <v>120</v>
      </c>
      <c r="B16" s="10">
        <v>210</v>
      </c>
      <c r="C16" s="10"/>
      <c r="D16" s="43">
        <f t="shared" si="0"/>
        <v>3965000</v>
      </c>
      <c r="E16" s="13">
        <f>E18</f>
        <v>3869000</v>
      </c>
      <c r="F16" s="13">
        <v>96000</v>
      </c>
      <c r="G16" s="13"/>
      <c r="H16" s="13"/>
    </row>
    <row r="17" spans="1:8" ht="49.5" customHeight="1">
      <c r="A17" s="26" t="s">
        <v>119</v>
      </c>
      <c r="B17" s="10">
        <v>211</v>
      </c>
      <c r="C17" s="10"/>
      <c r="D17" s="43">
        <f t="shared" si="0"/>
        <v>5047384</v>
      </c>
      <c r="E17" s="13">
        <f>E18+E19</f>
        <v>5047384</v>
      </c>
      <c r="F17" s="13"/>
      <c r="G17" s="13"/>
      <c r="H17" s="13"/>
    </row>
    <row r="18" spans="1:8" ht="24.75" customHeight="1">
      <c r="A18" s="27" t="s">
        <v>128</v>
      </c>
      <c r="B18" s="10" t="s">
        <v>129</v>
      </c>
      <c r="C18" s="10"/>
      <c r="D18" s="43">
        <f t="shared" si="0"/>
        <v>3869000</v>
      </c>
      <c r="E18" s="13">
        <v>3869000</v>
      </c>
      <c r="F18" s="13"/>
      <c r="G18" s="13"/>
      <c r="H18" s="13"/>
    </row>
    <row r="19" spans="1:8" ht="136.5" customHeight="1">
      <c r="A19" s="27" t="s">
        <v>130</v>
      </c>
      <c r="B19" s="10" t="s">
        <v>131</v>
      </c>
      <c r="C19" s="10"/>
      <c r="D19" s="43">
        <f t="shared" si="0"/>
        <v>1178384</v>
      </c>
      <c r="E19" s="13">
        <v>1178384</v>
      </c>
      <c r="F19" s="13"/>
      <c r="G19" s="13"/>
      <c r="H19" s="13"/>
    </row>
    <row r="20" spans="1:8" ht="49.5" customHeight="1">
      <c r="A20" s="26" t="s">
        <v>126</v>
      </c>
      <c r="B20" s="10">
        <v>212</v>
      </c>
      <c r="C20" s="10"/>
      <c r="D20" s="43">
        <f t="shared" si="0"/>
        <v>0</v>
      </c>
      <c r="E20" s="13"/>
      <c r="F20" s="13"/>
      <c r="G20" s="13"/>
      <c r="H20" s="13"/>
    </row>
    <row r="21" spans="1:8" ht="37.5" customHeight="1">
      <c r="A21" s="26" t="s">
        <v>127</v>
      </c>
      <c r="B21" s="10">
        <v>213</v>
      </c>
      <c r="C21" s="10"/>
      <c r="D21" s="43">
        <f t="shared" si="0"/>
        <v>0</v>
      </c>
      <c r="E21" s="13"/>
      <c r="F21" s="13"/>
      <c r="G21" s="13"/>
      <c r="H21" s="13"/>
    </row>
    <row r="22" spans="1:8" ht="36" customHeight="1">
      <c r="A22" s="12" t="s">
        <v>121</v>
      </c>
      <c r="B22" s="10">
        <v>220</v>
      </c>
      <c r="C22" s="10"/>
      <c r="D22" s="43">
        <f t="shared" si="0"/>
        <v>70600</v>
      </c>
      <c r="E22" s="13">
        <v>70600</v>
      </c>
      <c r="F22" s="45"/>
      <c r="G22" s="13"/>
      <c r="H22" s="13"/>
    </row>
    <row r="23" spans="1:8" ht="36" customHeight="1">
      <c r="A23" s="12" t="s">
        <v>122</v>
      </c>
      <c r="B23" s="10">
        <v>230</v>
      </c>
      <c r="C23" s="10"/>
      <c r="D23" s="43">
        <f t="shared" si="0"/>
        <v>200000</v>
      </c>
      <c r="E23" s="13">
        <f>E24+E25+E26</f>
        <v>200000</v>
      </c>
      <c r="F23" s="13"/>
      <c r="G23" s="13"/>
      <c r="H23" s="13"/>
    </row>
    <row r="24" spans="1:8" ht="30" customHeight="1">
      <c r="A24" s="26" t="s">
        <v>234</v>
      </c>
      <c r="B24" s="10">
        <v>231</v>
      </c>
      <c r="C24" s="10"/>
      <c r="D24" s="43">
        <f t="shared" si="0"/>
        <v>199000</v>
      </c>
      <c r="E24" s="13">
        <v>199000</v>
      </c>
      <c r="F24" s="13"/>
      <c r="G24" s="13"/>
      <c r="H24" s="13"/>
    </row>
    <row r="25" spans="1:8" ht="20.25" customHeight="1">
      <c r="A25" s="26" t="s">
        <v>132</v>
      </c>
      <c r="B25" s="10">
        <v>232</v>
      </c>
      <c r="C25" s="10"/>
      <c r="D25" s="43">
        <f t="shared" si="0"/>
        <v>1000</v>
      </c>
      <c r="E25" s="13">
        <v>1000</v>
      </c>
      <c r="F25" s="13"/>
      <c r="G25" s="13"/>
      <c r="H25" s="13"/>
    </row>
    <row r="26" spans="1:8" ht="20.25" customHeight="1">
      <c r="A26" s="26"/>
      <c r="B26" s="10"/>
      <c r="C26" s="10"/>
      <c r="D26" s="43"/>
      <c r="E26" s="13"/>
      <c r="F26" s="13"/>
      <c r="G26" s="13"/>
      <c r="H26" s="13"/>
    </row>
    <row r="27" spans="1:8" ht="39" customHeight="1">
      <c r="A27" s="12" t="s">
        <v>123</v>
      </c>
      <c r="B27" s="10">
        <v>240</v>
      </c>
      <c r="C27" s="10"/>
      <c r="D27" s="43">
        <f t="shared" si="0"/>
        <v>0</v>
      </c>
      <c r="E27" s="13"/>
      <c r="F27" s="13"/>
      <c r="G27" s="13"/>
      <c r="H27" s="13"/>
    </row>
    <row r="28" spans="1:8" ht="48.75" customHeight="1">
      <c r="A28" s="12" t="s">
        <v>124</v>
      </c>
      <c r="B28" s="10">
        <v>250</v>
      </c>
      <c r="C28" s="10"/>
      <c r="D28" s="43">
        <f t="shared" si="0"/>
        <v>0</v>
      </c>
      <c r="E28" s="13">
        <v>0</v>
      </c>
      <c r="F28" s="13">
        <v>0</v>
      </c>
      <c r="G28" s="13">
        <v>0</v>
      </c>
      <c r="H28" s="13">
        <v>0</v>
      </c>
    </row>
    <row r="29" spans="1:8" ht="34.5" customHeight="1">
      <c r="A29" s="12" t="s">
        <v>125</v>
      </c>
      <c r="B29" s="10">
        <v>260</v>
      </c>
      <c r="C29" s="10" t="s">
        <v>40</v>
      </c>
      <c r="D29" s="43">
        <f t="shared" si="0"/>
        <v>1129780</v>
      </c>
      <c r="E29" s="13">
        <f>E30+E31+E32+E33+E34+E35+E36+E37</f>
        <v>975176</v>
      </c>
      <c r="F29" s="13">
        <f>F30+F31+F32+F33+F34+F35+F36+F37</f>
        <v>40604</v>
      </c>
      <c r="G29" s="13">
        <f>G30+G31+G32+G33+G34+G35+G36+G37</f>
        <v>0</v>
      </c>
      <c r="H29" s="13">
        <f>H30+H31+H32+H33+H34+H35+H36+H37</f>
        <v>114000</v>
      </c>
    </row>
    <row r="30" spans="1:8" ht="26.25" customHeight="1">
      <c r="A30" s="26" t="s">
        <v>133</v>
      </c>
      <c r="B30" s="10">
        <v>261</v>
      </c>
      <c r="C30" s="10"/>
      <c r="D30" s="43">
        <f t="shared" si="0"/>
        <v>5408</v>
      </c>
      <c r="E30" s="13">
        <v>5408</v>
      </c>
      <c r="F30" s="13"/>
      <c r="G30" s="13"/>
      <c r="H30" s="13"/>
    </row>
    <row r="31" spans="1:8" ht="26.25" customHeight="1">
      <c r="A31" s="26" t="s">
        <v>134</v>
      </c>
      <c r="B31" s="10">
        <v>262</v>
      </c>
      <c r="C31" s="10"/>
      <c r="D31" s="43">
        <f t="shared" si="0"/>
        <v>0</v>
      </c>
      <c r="E31" s="13"/>
      <c r="F31" s="13"/>
      <c r="G31" s="13"/>
      <c r="H31" s="13"/>
    </row>
    <row r="32" spans="1:8" ht="26.25" customHeight="1">
      <c r="A32" s="26" t="s">
        <v>135</v>
      </c>
      <c r="B32" s="10">
        <v>263</v>
      </c>
      <c r="C32" s="10"/>
      <c r="D32" s="43">
        <f t="shared" si="0"/>
        <v>730000</v>
      </c>
      <c r="E32" s="13">
        <v>730000</v>
      </c>
      <c r="F32" s="13"/>
      <c r="G32" s="13"/>
      <c r="H32" s="13"/>
    </row>
    <row r="33" spans="1:8" ht="26.25" customHeight="1">
      <c r="A33" s="26" t="s">
        <v>136</v>
      </c>
      <c r="B33" s="10">
        <v>264</v>
      </c>
      <c r="C33" s="10"/>
      <c r="D33" s="43">
        <f t="shared" si="0"/>
        <v>0</v>
      </c>
      <c r="E33" s="13">
        <v>0</v>
      </c>
      <c r="F33" s="13"/>
      <c r="G33" s="13"/>
      <c r="H33" s="13"/>
    </row>
    <row r="34" spans="1:8" ht="33.75" customHeight="1">
      <c r="A34" s="26" t="s">
        <v>137</v>
      </c>
      <c r="B34" s="10">
        <v>265</v>
      </c>
      <c r="C34" s="10"/>
      <c r="D34" s="43">
        <f t="shared" si="0"/>
        <v>61400</v>
      </c>
      <c r="E34" s="13">
        <v>61400</v>
      </c>
      <c r="F34" s="13"/>
      <c r="G34" s="13"/>
      <c r="H34" s="13"/>
    </row>
    <row r="35" spans="1:8" ht="26.25" customHeight="1">
      <c r="A35" s="26" t="s">
        <v>138</v>
      </c>
      <c r="B35" s="10">
        <v>266</v>
      </c>
      <c r="C35" s="10"/>
      <c r="D35" s="43">
        <f t="shared" si="0"/>
        <v>55000</v>
      </c>
      <c r="E35" s="13">
        <v>54000</v>
      </c>
      <c r="F35" s="13">
        <v>1000</v>
      </c>
      <c r="G35" s="13"/>
      <c r="H35" s="13"/>
    </row>
    <row r="36" spans="1:8" ht="33.75" customHeight="1">
      <c r="A36" s="26" t="s">
        <v>139</v>
      </c>
      <c r="B36" s="10">
        <v>267</v>
      </c>
      <c r="C36" s="10"/>
      <c r="D36" s="43">
        <f t="shared" si="0"/>
        <v>0</v>
      </c>
      <c r="E36" s="13">
        <v>0</v>
      </c>
      <c r="F36" s="13"/>
      <c r="G36" s="13"/>
      <c r="H36" s="13"/>
    </row>
    <row r="37" spans="1:8" ht="34.5" customHeight="1">
      <c r="A37" s="26" t="s">
        <v>140</v>
      </c>
      <c r="B37" s="10">
        <v>268</v>
      </c>
      <c r="C37" s="10"/>
      <c r="D37" s="43">
        <f t="shared" si="0"/>
        <v>277972</v>
      </c>
      <c r="E37" s="13">
        <v>124368</v>
      </c>
      <c r="F37" s="13">
        <v>39604</v>
      </c>
      <c r="G37" s="13"/>
      <c r="H37" s="13">
        <v>114000</v>
      </c>
    </row>
    <row r="38" spans="1:8" ht="38.25" customHeight="1">
      <c r="A38" s="28" t="s">
        <v>141</v>
      </c>
      <c r="B38" s="9">
        <v>300</v>
      </c>
      <c r="C38" s="10"/>
      <c r="D38" s="43">
        <f t="shared" si="0"/>
        <v>0</v>
      </c>
      <c r="E38" s="13"/>
      <c r="F38" s="13"/>
      <c r="G38" s="13"/>
      <c r="H38" s="13"/>
    </row>
    <row r="39" spans="1:8" ht="20.25" customHeight="1">
      <c r="A39" s="25" t="s">
        <v>142</v>
      </c>
      <c r="B39" s="10">
        <v>310</v>
      </c>
      <c r="C39" s="10"/>
      <c r="D39" s="43">
        <f t="shared" si="0"/>
        <v>0</v>
      </c>
      <c r="E39" s="13"/>
      <c r="F39" s="13"/>
      <c r="G39" s="13"/>
      <c r="H39" s="13"/>
    </row>
    <row r="40" spans="1:8" ht="20.25" customHeight="1">
      <c r="A40" s="25" t="s">
        <v>143</v>
      </c>
      <c r="B40" s="10">
        <v>320</v>
      </c>
      <c r="C40" s="10"/>
      <c r="D40" s="43">
        <f t="shared" si="0"/>
        <v>0</v>
      </c>
      <c r="E40" s="13"/>
      <c r="F40" s="13"/>
      <c r="G40" s="13"/>
      <c r="H40" s="13"/>
    </row>
    <row r="41" spans="1:8" ht="32.25" customHeight="1">
      <c r="A41" s="28" t="s">
        <v>146</v>
      </c>
      <c r="B41" s="9">
        <v>400</v>
      </c>
      <c r="C41" s="10"/>
      <c r="D41" s="43">
        <f t="shared" si="0"/>
        <v>0</v>
      </c>
      <c r="E41" s="13"/>
      <c r="F41" s="13"/>
      <c r="G41" s="13"/>
      <c r="H41" s="13"/>
    </row>
    <row r="42" spans="1:8" ht="21.75" customHeight="1">
      <c r="A42" s="25" t="s">
        <v>144</v>
      </c>
      <c r="B42" s="10">
        <v>410</v>
      </c>
      <c r="C42" s="10"/>
      <c r="D42" s="43">
        <f t="shared" si="0"/>
        <v>0</v>
      </c>
      <c r="E42" s="13"/>
      <c r="F42" s="13"/>
      <c r="G42" s="13"/>
      <c r="H42" s="13"/>
    </row>
    <row r="43" spans="1:8" ht="21.75" customHeight="1">
      <c r="A43" s="25" t="s">
        <v>145</v>
      </c>
      <c r="B43" s="10">
        <v>420</v>
      </c>
      <c r="C43" s="10"/>
      <c r="D43" s="43">
        <f t="shared" si="0"/>
        <v>0</v>
      </c>
      <c r="E43" s="13"/>
      <c r="F43" s="13"/>
      <c r="G43" s="13"/>
      <c r="H43" s="13"/>
    </row>
    <row r="44" spans="1:8" ht="23.25" customHeight="1">
      <c r="A44" s="28" t="s">
        <v>147</v>
      </c>
      <c r="B44" s="9">
        <v>500</v>
      </c>
      <c r="C44" s="10"/>
      <c r="D44" s="43">
        <f t="shared" si="0"/>
        <v>0</v>
      </c>
      <c r="E44" s="13"/>
      <c r="F44" s="13"/>
      <c r="G44" s="13"/>
      <c r="H44" s="13">
        <v>0</v>
      </c>
    </row>
    <row r="45" spans="1:8" ht="23.25" customHeight="1">
      <c r="A45" s="28" t="s">
        <v>58</v>
      </c>
      <c r="B45" s="9">
        <v>600</v>
      </c>
      <c r="C45" s="10"/>
      <c r="D45" s="43">
        <f t="shared" si="0"/>
        <v>0</v>
      </c>
      <c r="E45" s="13"/>
      <c r="F45" s="13"/>
      <c r="G45" s="13"/>
      <c r="H45" s="13"/>
    </row>
  </sheetData>
  <sheetProtection/>
  <autoFilter ref="A6:H6"/>
  <mergeCells count="7">
    <mergeCell ref="A2:H2"/>
    <mergeCell ref="A3:A5"/>
    <mergeCell ref="B3:B5"/>
    <mergeCell ref="C3:C5"/>
    <mergeCell ref="D3:H3"/>
    <mergeCell ref="D4:D5"/>
    <mergeCell ref="E4:H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115" zoomScaleNormal="115" zoomScaleSheetLayoutView="115" zoomScalePageLayoutView="0" workbookViewId="0" topLeftCell="A1">
      <selection activeCell="E17" sqref="E17"/>
    </sheetView>
  </sheetViews>
  <sheetFormatPr defaultColWidth="9.33203125" defaultRowHeight="12.75"/>
  <cols>
    <col min="1" max="1" width="41" style="23" customWidth="1"/>
    <col min="2" max="2" width="11.16015625" style="23" customWidth="1"/>
    <col min="3" max="3" width="16.16015625" style="23" customWidth="1"/>
    <col min="4" max="4" width="17" style="23" customWidth="1"/>
    <col min="5" max="5" width="19.5" style="23" customWidth="1"/>
    <col min="6" max="6" width="15" style="23" customWidth="1"/>
    <col min="7" max="7" width="17.66015625" style="23" customWidth="1"/>
    <col min="8" max="8" width="21.16015625" style="23" customWidth="1"/>
    <col min="9" max="9" width="24.16015625" style="23" customWidth="1"/>
    <col min="10" max="16384" width="9.33203125" style="23" customWidth="1"/>
  </cols>
  <sheetData>
    <row r="1" spans="1:8" ht="21.75" customHeight="1">
      <c r="A1" s="22" t="s">
        <v>0</v>
      </c>
      <c r="H1" s="24" t="s">
        <v>117</v>
      </c>
    </row>
    <row r="2" spans="1:9" ht="36" customHeight="1">
      <c r="A2" s="84" t="s">
        <v>236</v>
      </c>
      <c r="B2" s="84"/>
      <c r="C2" s="84"/>
      <c r="D2" s="84"/>
      <c r="E2" s="84"/>
      <c r="F2" s="84"/>
      <c r="G2" s="84"/>
      <c r="H2" s="84"/>
      <c r="I2" s="36" t="s">
        <v>163</v>
      </c>
    </row>
    <row r="3" spans="1:8" ht="24" customHeight="1">
      <c r="A3" s="85" t="s">
        <v>20</v>
      </c>
      <c r="B3" s="85" t="s">
        <v>21</v>
      </c>
      <c r="C3" s="85" t="s">
        <v>22</v>
      </c>
      <c r="D3" s="85" t="s">
        <v>23</v>
      </c>
      <c r="E3" s="85"/>
      <c r="F3" s="85"/>
      <c r="G3" s="85"/>
      <c r="H3" s="85"/>
    </row>
    <row r="4" spans="1:8" ht="19.5" customHeight="1">
      <c r="A4" s="86" t="s">
        <v>0</v>
      </c>
      <c r="B4" s="86" t="s">
        <v>0</v>
      </c>
      <c r="C4" s="86" t="s">
        <v>0</v>
      </c>
      <c r="D4" s="85" t="s">
        <v>24</v>
      </c>
      <c r="E4" s="85" t="s">
        <v>25</v>
      </c>
      <c r="F4" s="85"/>
      <c r="G4" s="85"/>
      <c r="H4" s="85"/>
    </row>
    <row r="5" spans="1:8" ht="96" customHeight="1">
      <c r="A5" s="86" t="s">
        <v>0</v>
      </c>
      <c r="B5" s="86" t="s">
        <v>0</v>
      </c>
      <c r="C5" s="86" t="s">
        <v>0</v>
      </c>
      <c r="D5" s="86" t="s">
        <v>0</v>
      </c>
      <c r="E5" s="10" t="s">
        <v>179</v>
      </c>
      <c r="F5" s="10" t="s">
        <v>26</v>
      </c>
      <c r="G5" s="10" t="s">
        <v>27</v>
      </c>
      <c r="H5" s="10" t="s">
        <v>28</v>
      </c>
    </row>
    <row r="6" spans="1:8" ht="20.25" customHeight="1">
      <c r="A6" s="10" t="s">
        <v>29</v>
      </c>
      <c r="B6" s="10" t="s">
        <v>30</v>
      </c>
      <c r="C6" s="10" t="s">
        <v>31</v>
      </c>
      <c r="D6" s="10" t="s">
        <v>32</v>
      </c>
      <c r="E6" s="10" t="s">
        <v>33</v>
      </c>
      <c r="F6" s="10" t="s">
        <v>34</v>
      </c>
      <c r="G6" s="10">
        <v>7</v>
      </c>
      <c r="H6" s="10" t="s">
        <v>36</v>
      </c>
    </row>
    <row r="7" spans="1:8" ht="21" customHeight="1">
      <c r="A7" s="28" t="s">
        <v>38</v>
      </c>
      <c r="B7" s="9" t="s">
        <v>39</v>
      </c>
      <c r="C7" s="10" t="s">
        <v>40</v>
      </c>
      <c r="D7" s="43">
        <f>E7+F7+H7</f>
        <v>6548980</v>
      </c>
      <c r="E7" s="43">
        <f>E9</f>
        <v>6298376</v>
      </c>
      <c r="F7" s="43">
        <f>F12</f>
        <v>136604</v>
      </c>
      <c r="G7" s="43">
        <v>0</v>
      </c>
      <c r="H7" s="43">
        <f>H9</f>
        <v>114000</v>
      </c>
    </row>
    <row r="8" spans="1:8" ht="21" customHeight="1">
      <c r="A8" s="11" t="s">
        <v>41</v>
      </c>
      <c r="B8" s="10" t="s">
        <v>42</v>
      </c>
      <c r="C8" s="10" t="s">
        <v>0</v>
      </c>
      <c r="D8" s="13"/>
      <c r="E8" s="44" t="s">
        <v>40</v>
      </c>
      <c r="F8" s="44" t="s">
        <v>40</v>
      </c>
      <c r="G8" s="44" t="s">
        <v>40</v>
      </c>
      <c r="H8" s="44" t="s">
        <v>40</v>
      </c>
    </row>
    <row r="9" spans="1:8" ht="21" customHeight="1">
      <c r="A9" s="11" t="s">
        <v>43</v>
      </c>
      <c r="B9" s="10" t="s">
        <v>44</v>
      </c>
      <c r="C9" s="10">
        <v>130</v>
      </c>
      <c r="D9" s="13">
        <f>E9+H9</f>
        <v>6412376</v>
      </c>
      <c r="E9" s="13">
        <f>E15</f>
        <v>6298376</v>
      </c>
      <c r="F9" s="44" t="s">
        <v>40</v>
      </c>
      <c r="G9" s="44" t="s">
        <v>40</v>
      </c>
      <c r="H9" s="13">
        <f>H15</f>
        <v>114000</v>
      </c>
    </row>
    <row r="10" spans="1:8" ht="34.5" customHeight="1">
      <c r="A10" s="11" t="s">
        <v>46</v>
      </c>
      <c r="B10" s="10" t="s">
        <v>45</v>
      </c>
      <c r="C10" s="10" t="s">
        <v>0</v>
      </c>
      <c r="D10" s="13"/>
      <c r="E10" s="44" t="s">
        <v>40</v>
      </c>
      <c r="F10" s="44" t="s">
        <v>40</v>
      </c>
      <c r="G10" s="44" t="s">
        <v>40</v>
      </c>
      <c r="H10" s="44" t="s">
        <v>40</v>
      </c>
    </row>
    <row r="11" spans="1:8" ht="78" customHeight="1">
      <c r="A11" s="11" t="s">
        <v>47</v>
      </c>
      <c r="B11" s="10" t="s">
        <v>48</v>
      </c>
      <c r="C11" s="10" t="s">
        <v>0</v>
      </c>
      <c r="D11" s="13"/>
      <c r="E11" s="44" t="s">
        <v>40</v>
      </c>
      <c r="F11" s="44" t="s">
        <v>40</v>
      </c>
      <c r="G11" s="44" t="s">
        <v>40</v>
      </c>
      <c r="H11" s="44" t="s">
        <v>40</v>
      </c>
    </row>
    <row r="12" spans="1:8" ht="32.25" customHeight="1">
      <c r="A12" s="11" t="s">
        <v>49</v>
      </c>
      <c r="B12" s="10" t="s">
        <v>50</v>
      </c>
      <c r="C12" s="10">
        <v>180</v>
      </c>
      <c r="D12" s="13">
        <f>F12</f>
        <v>136604</v>
      </c>
      <c r="E12" s="44" t="s">
        <v>40</v>
      </c>
      <c r="F12" s="13">
        <f>F15</f>
        <v>136604</v>
      </c>
      <c r="G12" s="13">
        <v>0</v>
      </c>
      <c r="H12" s="44" t="s">
        <v>40</v>
      </c>
    </row>
    <row r="13" spans="1:8" ht="21" customHeight="1">
      <c r="A13" s="11" t="s">
        <v>51</v>
      </c>
      <c r="B13" s="10" t="s">
        <v>52</v>
      </c>
      <c r="C13" s="10" t="s">
        <v>0</v>
      </c>
      <c r="D13" s="13"/>
      <c r="E13" s="44" t="s">
        <v>40</v>
      </c>
      <c r="F13" s="44" t="s">
        <v>40</v>
      </c>
      <c r="G13" s="44" t="s">
        <v>40</v>
      </c>
      <c r="H13" s="44" t="s">
        <v>40</v>
      </c>
    </row>
    <row r="14" spans="1:8" ht="21" customHeight="1">
      <c r="A14" s="11" t="s">
        <v>53</v>
      </c>
      <c r="B14" s="10" t="s">
        <v>54</v>
      </c>
      <c r="C14" s="10" t="s">
        <v>118</v>
      </c>
      <c r="D14" s="13"/>
      <c r="E14" s="44" t="s">
        <v>40</v>
      </c>
      <c r="F14" s="44" t="s">
        <v>40</v>
      </c>
      <c r="G14" s="44" t="s">
        <v>40</v>
      </c>
      <c r="H14" s="44" t="s">
        <v>40</v>
      </c>
    </row>
    <row r="15" spans="1:9" ht="22.5" customHeight="1">
      <c r="A15" s="28" t="s">
        <v>55</v>
      </c>
      <c r="B15" s="9" t="s">
        <v>56</v>
      </c>
      <c r="C15" s="10" t="s">
        <v>40</v>
      </c>
      <c r="D15" s="43">
        <f aca="true" t="shared" si="0" ref="D15:D45">E15+F15+G15+H15</f>
        <v>6548980</v>
      </c>
      <c r="E15" s="43">
        <f>E17+E20+E21+E23+E29+E22</f>
        <v>6298376</v>
      </c>
      <c r="F15" s="43">
        <f>96000+F29</f>
        <v>136604</v>
      </c>
      <c r="G15" s="43">
        <f>G16+G17+G20+G21+G23+G29</f>
        <v>0</v>
      </c>
      <c r="H15" s="43">
        <f>H16+H17+H20+H21+H23+H29</f>
        <v>114000</v>
      </c>
      <c r="I15" s="23">
        <f>D15-D7</f>
        <v>0</v>
      </c>
    </row>
    <row r="16" spans="1:8" ht="25.5" customHeight="1">
      <c r="A16" s="12" t="s">
        <v>120</v>
      </c>
      <c r="B16" s="10">
        <v>210</v>
      </c>
      <c r="C16" s="10"/>
      <c r="D16" s="43">
        <f t="shared" si="0"/>
        <v>3965000</v>
      </c>
      <c r="E16" s="13">
        <f>E18</f>
        <v>3869000</v>
      </c>
      <c r="F16" s="13">
        <v>96000</v>
      </c>
      <c r="G16" s="13"/>
      <c r="H16" s="13"/>
    </row>
    <row r="17" spans="1:8" ht="49.5" customHeight="1">
      <c r="A17" s="26" t="s">
        <v>119</v>
      </c>
      <c r="B17" s="10">
        <v>211</v>
      </c>
      <c r="C17" s="10"/>
      <c r="D17" s="43">
        <f t="shared" si="0"/>
        <v>5047384</v>
      </c>
      <c r="E17" s="13">
        <f>E18+E19</f>
        <v>5047384</v>
      </c>
      <c r="F17" s="13"/>
      <c r="G17" s="13"/>
      <c r="H17" s="13"/>
    </row>
    <row r="18" spans="1:8" ht="24.75" customHeight="1">
      <c r="A18" s="27" t="s">
        <v>128</v>
      </c>
      <c r="B18" s="10" t="s">
        <v>129</v>
      </c>
      <c r="C18" s="10"/>
      <c r="D18" s="43">
        <f t="shared" si="0"/>
        <v>3869000</v>
      </c>
      <c r="E18" s="13">
        <v>3869000</v>
      </c>
      <c r="F18" s="13"/>
      <c r="G18" s="13"/>
      <c r="H18" s="13"/>
    </row>
    <row r="19" spans="1:8" ht="136.5" customHeight="1">
      <c r="A19" s="27" t="s">
        <v>130</v>
      </c>
      <c r="B19" s="10" t="s">
        <v>131</v>
      </c>
      <c r="C19" s="10"/>
      <c r="D19" s="43">
        <f t="shared" si="0"/>
        <v>1178384</v>
      </c>
      <c r="E19" s="13">
        <v>1178384</v>
      </c>
      <c r="F19" s="13"/>
      <c r="G19" s="13"/>
      <c r="H19" s="13"/>
    </row>
    <row r="20" spans="1:8" ht="49.5" customHeight="1">
      <c r="A20" s="26" t="s">
        <v>126</v>
      </c>
      <c r="B20" s="10">
        <v>212</v>
      </c>
      <c r="C20" s="10"/>
      <c r="D20" s="43">
        <f t="shared" si="0"/>
        <v>0</v>
      </c>
      <c r="E20" s="13"/>
      <c r="F20" s="13"/>
      <c r="G20" s="13"/>
      <c r="H20" s="13"/>
    </row>
    <row r="21" spans="1:8" ht="37.5" customHeight="1">
      <c r="A21" s="26" t="s">
        <v>127</v>
      </c>
      <c r="B21" s="10">
        <v>213</v>
      </c>
      <c r="C21" s="10"/>
      <c r="D21" s="43">
        <f t="shared" si="0"/>
        <v>0</v>
      </c>
      <c r="E21" s="13"/>
      <c r="F21" s="13"/>
      <c r="G21" s="13"/>
      <c r="H21" s="13"/>
    </row>
    <row r="22" spans="1:8" ht="36" customHeight="1">
      <c r="A22" s="12" t="s">
        <v>121</v>
      </c>
      <c r="B22" s="10">
        <v>220</v>
      </c>
      <c r="C22" s="10"/>
      <c r="D22" s="43">
        <f t="shared" si="0"/>
        <v>70600</v>
      </c>
      <c r="E22" s="13">
        <v>70600</v>
      </c>
      <c r="F22" s="45"/>
      <c r="G22" s="13"/>
      <c r="H22" s="13"/>
    </row>
    <row r="23" spans="1:8" ht="36" customHeight="1">
      <c r="A23" s="12" t="s">
        <v>122</v>
      </c>
      <c r="B23" s="10">
        <v>230</v>
      </c>
      <c r="C23" s="10"/>
      <c r="D23" s="43">
        <f t="shared" si="0"/>
        <v>200000</v>
      </c>
      <c r="E23" s="13">
        <f>E24+E25+E26</f>
        <v>200000</v>
      </c>
      <c r="F23" s="13"/>
      <c r="G23" s="13"/>
      <c r="H23" s="13"/>
    </row>
    <row r="24" spans="1:8" ht="30" customHeight="1">
      <c r="A24" s="26" t="s">
        <v>234</v>
      </c>
      <c r="B24" s="10">
        <v>231</v>
      </c>
      <c r="C24" s="10"/>
      <c r="D24" s="43">
        <f t="shared" si="0"/>
        <v>199000</v>
      </c>
      <c r="E24" s="13">
        <v>199000</v>
      </c>
      <c r="F24" s="13"/>
      <c r="G24" s="13"/>
      <c r="H24" s="13"/>
    </row>
    <row r="25" spans="1:8" ht="20.25" customHeight="1">
      <c r="A25" s="26" t="s">
        <v>132</v>
      </c>
      <c r="B25" s="10">
        <v>232</v>
      </c>
      <c r="C25" s="10"/>
      <c r="D25" s="43">
        <f t="shared" si="0"/>
        <v>1000</v>
      </c>
      <c r="E25" s="13">
        <v>1000</v>
      </c>
      <c r="F25" s="13"/>
      <c r="G25" s="13"/>
      <c r="H25" s="13"/>
    </row>
    <row r="26" spans="1:8" ht="20.25" customHeight="1">
      <c r="A26" s="26"/>
      <c r="B26" s="10"/>
      <c r="C26" s="10"/>
      <c r="D26" s="43"/>
      <c r="E26" s="13"/>
      <c r="F26" s="13"/>
      <c r="G26" s="13"/>
      <c r="H26" s="13"/>
    </row>
    <row r="27" spans="1:8" ht="39" customHeight="1">
      <c r="A27" s="12" t="s">
        <v>123</v>
      </c>
      <c r="B27" s="10">
        <v>240</v>
      </c>
      <c r="C27" s="10"/>
      <c r="D27" s="43">
        <f t="shared" si="0"/>
        <v>0</v>
      </c>
      <c r="E27" s="13"/>
      <c r="F27" s="13"/>
      <c r="G27" s="13"/>
      <c r="H27" s="13"/>
    </row>
    <row r="28" spans="1:8" ht="48.75" customHeight="1">
      <c r="A28" s="12" t="s">
        <v>124</v>
      </c>
      <c r="B28" s="10">
        <v>250</v>
      </c>
      <c r="C28" s="10"/>
      <c r="D28" s="43">
        <f t="shared" si="0"/>
        <v>0</v>
      </c>
      <c r="E28" s="13">
        <v>0</v>
      </c>
      <c r="F28" s="13">
        <v>0</v>
      </c>
      <c r="G28" s="13">
        <v>0</v>
      </c>
      <c r="H28" s="13">
        <v>0</v>
      </c>
    </row>
    <row r="29" spans="1:8" ht="34.5" customHeight="1">
      <c r="A29" s="12" t="s">
        <v>125</v>
      </c>
      <c r="B29" s="10">
        <v>260</v>
      </c>
      <c r="C29" s="10" t="s">
        <v>40</v>
      </c>
      <c r="D29" s="43">
        <f t="shared" si="0"/>
        <v>1134996</v>
      </c>
      <c r="E29" s="13">
        <f>E30+E31+E32+E33+E34+E35+E36+E37</f>
        <v>980392</v>
      </c>
      <c r="F29" s="13">
        <f>F30+F31+F32+F33+F34+F35+F36+F37</f>
        <v>40604</v>
      </c>
      <c r="G29" s="13">
        <f>G30+G31+G32+G33+G34+G35+G36+G37</f>
        <v>0</v>
      </c>
      <c r="H29" s="13">
        <f>H30+H31+H32+H33+H34+H35+H36+H37</f>
        <v>114000</v>
      </c>
    </row>
    <row r="30" spans="1:8" ht="26.25" customHeight="1">
      <c r="A30" s="26" t="s">
        <v>133</v>
      </c>
      <c r="B30" s="10">
        <v>261</v>
      </c>
      <c r="C30" s="10"/>
      <c r="D30" s="43">
        <f t="shared" si="0"/>
        <v>5624</v>
      </c>
      <c r="E30" s="13">
        <v>5624</v>
      </c>
      <c r="F30" s="13"/>
      <c r="G30" s="13"/>
      <c r="H30" s="13"/>
    </row>
    <row r="31" spans="1:8" ht="26.25" customHeight="1">
      <c r="A31" s="26" t="s">
        <v>134</v>
      </c>
      <c r="B31" s="10">
        <v>262</v>
      </c>
      <c r="C31" s="10"/>
      <c r="D31" s="43">
        <f t="shared" si="0"/>
        <v>0</v>
      </c>
      <c r="E31" s="13"/>
      <c r="F31" s="13"/>
      <c r="G31" s="13"/>
      <c r="H31" s="13"/>
    </row>
    <row r="32" spans="1:8" ht="26.25" customHeight="1">
      <c r="A32" s="26" t="s">
        <v>135</v>
      </c>
      <c r="B32" s="10">
        <v>263</v>
      </c>
      <c r="C32" s="10"/>
      <c r="D32" s="43">
        <f t="shared" si="0"/>
        <v>790000</v>
      </c>
      <c r="E32" s="13">
        <v>790000</v>
      </c>
      <c r="F32" s="13"/>
      <c r="G32" s="13"/>
      <c r="H32" s="13"/>
    </row>
    <row r="33" spans="1:8" ht="26.25" customHeight="1">
      <c r="A33" s="26" t="s">
        <v>136</v>
      </c>
      <c r="B33" s="10">
        <v>264</v>
      </c>
      <c r="C33" s="10"/>
      <c r="D33" s="43">
        <f t="shared" si="0"/>
        <v>0</v>
      </c>
      <c r="E33" s="13">
        <v>0</v>
      </c>
      <c r="F33" s="13"/>
      <c r="G33" s="13"/>
      <c r="H33" s="13"/>
    </row>
    <row r="34" spans="1:8" ht="33.75" customHeight="1">
      <c r="A34" s="26" t="s">
        <v>137</v>
      </c>
      <c r="B34" s="10">
        <v>265</v>
      </c>
      <c r="C34" s="10"/>
      <c r="D34" s="43">
        <f t="shared" si="0"/>
        <v>61400</v>
      </c>
      <c r="E34" s="13">
        <v>61400</v>
      </c>
      <c r="F34" s="13"/>
      <c r="G34" s="13"/>
      <c r="H34" s="13"/>
    </row>
    <row r="35" spans="1:8" ht="26.25" customHeight="1">
      <c r="A35" s="26" t="s">
        <v>138</v>
      </c>
      <c r="B35" s="10">
        <v>266</v>
      </c>
      <c r="C35" s="10"/>
      <c r="D35" s="43">
        <f t="shared" si="0"/>
        <v>1000</v>
      </c>
      <c r="E35" s="13"/>
      <c r="F35" s="13">
        <v>1000</v>
      </c>
      <c r="G35" s="13"/>
      <c r="H35" s="13"/>
    </row>
    <row r="36" spans="1:8" ht="33.75" customHeight="1">
      <c r="A36" s="26" t="s">
        <v>139</v>
      </c>
      <c r="B36" s="10">
        <v>267</v>
      </c>
      <c r="C36" s="10"/>
      <c r="D36" s="43">
        <f t="shared" si="0"/>
        <v>0</v>
      </c>
      <c r="E36" s="13">
        <v>0</v>
      </c>
      <c r="F36" s="13"/>
      <c r="G36" s="13"/>
      <c r="H36" s="13"/>
    </row>
    <row r="37" spans="1:8" ht="34.5" customHeight="1">
      <c r="A37" s="26" t="s">
        <v>140</v>
      </c>
      <c r="B37" s="10">
        <v>268</v>
      </c>
      <c r="C37" s="10"/>
      <c r="D37" s="43">
        <f t="shared" si="0"/>
        <v>276972</v>
      </c>
      <c r="E37" s="13">
        <v>123368</v>
      </c>
      <c r="F37" s="13">
        <v>39604</v>
      </c>
      <c r="G37" s="13"/>
      <c r="H37" s="13">
        <v>114000</v>
      </c>
    </row>
    <row r="38" spans="1:8" ht="38.25" customHeight="1">
      <c r="A38" s="28" t="s">
        <v>141</v>
      </c>
      <c r="B38" s="9">
        <v>300</v>
      </c>
      <c r="C38" s="10"/>
      <c r="D38" s="43">
        <f t="shared" si="0"/>
        <v>0</v>
      </c>
      <c r="E38" s="13"/>
      <c r="F38" s="13"/>
      <c r="G38" s="13"/>
      <c r="H38" s="13"/>
    </row>
    <row r="39" spans="1:8" ht="20.25" customHeight="1">
      <c r="A39" s="25" t="s">
        <v>142</v>
      </c>
      <c r="B39" s="10">
        <v>310</v>
      </c>
      <c r="C39" s="10"/>
      <c r="D39" s="43">
        <f t="shared" si="0"/>
        <v>0</v>
      </c>
      <c r="E39" s="13"/>
      <c r="F39" s="13"/>
      <c r="G39" s="13"/>
      <c r="H39" s="13"/>
    </row>
    <row r="40" spans="1:8" ht="20.25" customHeight="1">
      <c r="A40" s="25" t="s">
        <v>143</v>
      </c>
      <c r="B40" s="10">
        <v>320</v>
      </c>
      <c r="C40" s="10"/>
      <c r="D40" s="43">
        <f t="shared" si="0"/>
        <v>0</v>
      </c>
      <c r="E40" s="13"/>
      <c r="F40" s="13"/>
      <c r="G40" s="13"/>
      <c r="H40" s="13"/>
    </row>
    <row r="41" spans="1:8" ht="32.25" customHeight="1">
      <c r="A41" s="28" t="s">
        <v>146</v>
      </c>
      <c r="B41" s="9">
        <v>400</v>
      </c>
      <c r="C41" s="10"/>
      <c r="D41" s="43">
        <f t="shared" si="0"/>
        <v>0</v>
      </c>
      <c r="E41" s="13"/>
      <c r="F41" s="13"/>
      <c r="G41" s="13"/>
      <c r="H41" s="13"/>
    </row>
    <row r="42" spans="1:8" ht="21.75" customHeight="1">
      <c r="A42" s="25" t="s">
        <v>144</v>
      </c>
      <c r="B42" s="10">
        <v>410</v>
      </c>
      <c r="C42" s="10"/>
      <c r="D42" s="43">
        <f t="shared" si="0"/>
        <v>0</v>
      </c>
      <c r="E42" s="13"/>
      <c r="F42" s="13"/>
      <c r="G42" s="13"/>
      <c r="H42" s="13"/>
    </row>
    <row r="43" spans="1:8" ht="21.75" customHeight="1">
      <c r="A43" s="25" t="s">
        <v>145</v>
      </c>
      <c r="B43" s="10">
        <v>420</v>
      </c>
      <c r="C43" s="10"/>
      <c r="D43" s="43">
        <f t="shared" si="0"/>
        <v>0</v>
      </c>
      <c r="E43" s="13"/>
      <c r="F43" s="13"/>
      <c r="G43" s="13"/>
      <c r="H43" s="13"/>
    </row>
    <row r="44" spans="1:8" ht="23.25" customHeight="1">
      <c r="A44" s="28" t="s">
        <v>147</v>
      </c>
      <c r="B44" s="9">
        <v>500</v>
      </c>
      <c r="C44" s="10"/>
      <c r="D44" s="43">
        <f t="shared" si="0"/>
        <v>0</v>
      </c>
      <c r="E44" s="13"/>
      <c r="F44" s="13"/>
      <c r="G44" s="13"/>
      <c r="H44" s="13">
        <v>0</v>
      </c>
    </row>
    <row r="45" spans="1:8" ht="23.25" customHeight="1">
      <c r="A45" s="28" t="s">
        <v>58</v>
      </c>
      <c r="B45" s="9">
        <v>600</v>
      </c>
      <c r="C45" s="10"/>
      <c r="D45" s="43">
        <f t="shared" si="0"/>
        <v>0</v>
      </c>
      <c r="E45" s="13"/>
      <c r="F45" s="13"/>
      <c r="G45" s="13"/>
      <c r="H45" s="13"/>
    </row>
  </sheetData>
  <sheetProtection/>
  <autoFilter ref="A6:H6"/>
  <mergeCells count="7">
    <mergeCell ref="A2:H2"/>
    <mergeCell ref="A3:A5"/>
    <mergeCell ref="B3:B5"/>
    <mergeCell ref="C3:C5"/>
    <mergeCell ref="D3:H3"/>
    <mergeCell ref="D4:D5"/>
    <mergeCell ref="E4:H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115" zoomScaleNormal="115" zoomScaleSheetLayoutView="115" zoomScalePageLayoutView="0" workbookViewId="0" topLeftCell="A11">
      <selection activeCell="I12" sqref="I12"/>
    </sheetView>
  </sheetViews>
  <sheetFormatPr defaultColWidth="9.33203125" defaultRowHeight="12.75"/>
  <cols>
    <col min="1" max="1" width="36.5" style="23" customWidth="1"/>
    <col min="2" max="2" width="11.16015625" style="23" customWidth="1"/>
    <col min="3" max="3" width="16.16015625" style="23" customWidth="1"/>
    <col min="4" max="12" width="18" style="23" customWidth="1"/>
    <col min="13" max="16384" width="9.33203125" style="23" customWidth="1"/>
  </cols>
  <sheetData>
    <row r="1" spans="1:12" ht="21.75" customHeight="1">
      <c r="A1" s="22" t="s">
        <v>0</v>
      </c>
      <c r="I1" s="24"/>
      <c r="L1" s="24" t="s">
        <v>164</v>
      </c>
    </row>
    <row r="2" spans="1:12" ht="36" customHeight="1">
      <c r="A2" s="89" t="s">
        <v>150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33.75" customHeight="1">
      <c r="A3" s="93" t="s">
        <v>20</v>
      </c>
      <c r="B3" s="93" t="s">
        <v>21</v>
      </c>
      <c r="C3" s="90" t="s">
        <v>148</v>
      </c>
      <c r="D3" s="88" t="s">
        <v>149</v>
      </c>
      <c r="E3" s="88"/>
      <c r="F3" s="88"/>
      <c r="G3" s="88"/>
      <c r="H3" s="88"/>
      <c r="I3" s="88"/>
      <c r="J3" s="88"/>
      <c r="K3" s="88"/>
      <c r="L3" s="88"/>
    </row>
    <row r="4" spans="1:12" ht="26.25" customHeight="1">
      <c r="A4" s="94"/>
      <c r="B4" s="94" t="s">
        <v>0</v>
      </c>
      <c r="C4" s="91"/>
      <c r="D4" s="88" t="s">
        <v>151</v>
      </c>
      <c r="E4" s="88"/>
      <c r="F4" s="88"/>
      <c r="G4" s="88" t="s">
        <v>15</v>
      </c>
      <c r="H4" s="88"/>
      <c r="I4" s="88"/>
      <c r="J4" s="88"/>
      <c r="K4" s="88"/>
      <c r="L4" s="88"/>
    </row>
    <row r="5" spans="1:12" ht="67.5" customHeight="1">
      <c r="A5" s="94"/>
      <c r="B5" s="94"/>
      <c r="C5" s="91"/>
      <c r="D5" s="88"/>
      <c r="E5" s="88"/>
      <c r="F5" s="88"/>
      <c r="G5" s="88" t="s">
        <v>152</v>
      </c>
      <c r="H5" s="88"/>
      <c r="I5" s="88"/>
      <c r="J5" s="88" t="s">
        <v>153</v>
      </c>
      <c r="K5" s="88"/>
      <c r="L5" s="88"/>
    </row>
    <row r="6" spans="1:12" ht="66.75" customHeight="1">
      <c r="A6" s="95"/>
      <c r="B6" s="95"/>
      <c r="C6" s="92"/>
      <c r="D6" s="31" t="s">
        <v>207</v>
      </c>
      <c r="E6" s="31" t="s">
        <v>208</v>
      </c>
      <c r="F6" s="31" t="s">
        <v>209</v>
      </c>
      <c r="G6" s="31" t="s">
        <v>207</v>
      </c>
      <c r="H6" s="31" t="s">
        <v>208</v>
      </c>
      <c r="I6" s="31" t="s">
        <v>209</v>
      </c>
      <c r="J6" s="31" t="s">
        <v>207</v>
      </c>
      <c r="K6" s="31" t="s">
        <v>208</v>
      </c>
      <c r="L6" s="31" t="s">
        <v>209</v>
      </c>
    </row>
    <row r="7" spans="1:12" ht="20.25" customHeight="1">
      <c r="A7" s="29" t="s">
        <v>29</v>
      </c>
      <c r="B7" s="29" t="s">
        <v>30</v>
      </c>
      <c r="C7" s="29" t="s">
        <v>31</v>
      </c>
      <c r="D7" s="29" t="s">
        <v>32</v>
      </c>
      <c r="E7" s="29" t="s">
        <v>33</v>
      </c>
      <c r="F7" s="29" t="s">
        <v>34</v>
      </c>
      <c r="G7" s="29" t="s">
        <v>35</v>
      </c>
      <c r="H7" s="29" t="s">
        <v>36</v>
      </c>
      <c r="I7" s="29" t="s">
        <v>37</v>
      </c>
      <c r="J7" s="29" t="s">
        <v>154</v>
      </c>
      <c r="K7" s="29" t="s">
        <v>155</v>
      </c>
      <c r="L7" s="29" t="s">
        <v>156</v>
      </c>
    </row>
    <row r="8" spans="1:12" ht="41.25" customHeight="1">
      <c r="A8" s="35" t="s">
        <v>157</v>
      </c>
      <c r="B8" s="33" t="s">
        <v>158</v>
      </c>
      <c r="C8" s="10" t="s">
        <v>40</v>
      </c>
      <c r="D8" s="47">
        <f aca="true" t="shared" si="0" ref="D8:I8">D10</f>
        <v>979632</v>
      </c>
      <c r="E8" s="47">
        <f t="shared" si="0"/>
        <v>1129780</v>
      </c>
      <c r="F8" s="47">
        <f t="shared" si="0"/>
        <v>1134996</v>
      </c>
      <c r="G8" s="47">
        <f t="shared" si="0"/>
        <v>979632</v>
      </c>
      <c r="H8" s="47">
        <f t="shared" si="0"/>
        <v>1129780</v>
      </c>
      <c r="I8" s="47">
        <f t="shared" si="0"/>
        <v>1134996</v>
      </c>
      <c r="J8" s="32"/>
      <c r="K8" s="32"/>
      <c r="L8" s="32"/>
    </row>
    <row r="9" spans="1:12" ht="54" customHeight="1">
      <c r="A9" s="35" t="s">
        <v>159</v>
      </c>
      <c r="B9" s="33" t="s">
        <v>160</v>
      </c>
      <c r="C9" s="10" t="s">
        <v>40</v>
      </c>
      <c r="D9" s="48"/>
      <c r="E9" s="48"/>
      <c r="F9" s="48"/>
      <c r="G9" s="48"/>
      <c r="H9" s="48"/>
      <c r="I9" s="48"/>
      <c r="J9" s="32"/>
      <c r="K9" s="32"/>
      <c r="L9" s="32"/>
    </row>
    <row r="10" spans="1:12" ht="38.25" customHeight="1">
      <c r="A10" s="35" t="s">
        <v>161</v>
      </c>
      <c r="B10" s="33" t="s">
        <v>162</v>
      </c>
      <c r="C10" s="32"/>
      <c r="D10" s="48">
        <f>'поступления и выплаты2019 (3)'!D29</f>
        <v>979632</v>
      </c>
      <c r="E10" s="48">
        <f>'поступления и выплаты2020'!D29</f>
        <v>1129780</v>
      </c>
      <c r="F10" s="48">
        <f>'поступления и выплаты2021'!D29</f>
        <v>1134996</v>
      </c>
      <c r="G10" s="48">
        <f>D10</f>
        <v>979632</v>
      </c>
      <c r="H10" s="48">
        <f>E10</f>
        <v>1129780</v>
      </c>
      <c r="I10" s="48">
        <f>F10</f>
        <v>1134996</v>
      </c>
      <c r="J10" s="46"/>
      <c r="K10" s="46"/>
      <c r="L10" s="46"/>
    </row>
    <row r="11" spans="1:12" ht="14.25">
      <c r="A11" s="32" t="s">
        <v>64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4.25">
      <c r="A12" s="32" t="s">
        <v>64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4" spans="1:12" ht="26.25" customHeight="1">
      <c r="A14" s="87" t="s">
        <v>176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12" ht="26.2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1:12" ht="26.2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1:12" ht="26.2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1:12" ht="26.2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1:12" ht="26.2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</sheetData>
  <sheetProtection/>
  <autoFilter ref="A7:I7"/>
  <mergeCells count="10">
    <mergeCell ref="A14:L19"/>
    <mergeCell ref="G5:I5"/>
    <mergeCell ref="J5:L5"/>
    <mergeCell ref="A2:L2"/>
    <mergeCell ref="D3:L3"/>
    <mergeCell ref="G4:L4"/>
    <mergeCell ref="C3:C6"/>
    <mergeCell ref="B3:B6"/>
    <mergeCell ref="D4:F5"/>
    <mergeCell ref="A3:A6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2019-01-08T10:05:41Z</cp:lastPrinted>
  <dcterms:created xsi:type="dcterms:W3CDTF">2006-09-16T00:00:00Z</dcterms:created>
  <dcterms:modified xsi:type="dcterms:W3CDTF">2019-02-06T06:15:12Z</dcterms:modified>
  <cp:category/>
  <cp:version/>
  <cp:contentType/>
  <cp:contentStatus/>
</cp:coreProperties>
</file>